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75" windowWidth="14355" windowHeight="7095" tabRatio="776"/>
  </bookViews>
  <sheets>
    <sheet name="Danarti 3(დაფინანსება)" sheetId="4" r:id="rId1"/>
  </sheets>
  <definedNames>
    <definedName name="_xlnm.Print_Area" localSheetId="0">'Danarti 3(დაფინანსება)'!$B$2:$I$145</definedName>
    <definedName name="_xlnm.Print_Titles" localSheetId="0">'Danarti 3(დაფინანსება)'!$4:$6</definedName>
  </definedNames>
  <calcPr calcId="145621"/>
</workbook>
</file>

<file path=xl/calcChain.xml><?xml version="1.0" encoding="utf-8"?>
<calcChain xmlns="http://schemas.openxmlformats.org/spreadsheetml/2006/main">
  <c r="I8" i="4" l="1"/>
  <c r="I145" i="4"/>
  <c r="I142" i="4"/>
  <c r="I137" i="4"/>
  <c r="I132" i="4"/>
  <c r="I125" i="4"/>
  <c r="I112" i="4"/>
  <c r="I107" i="4"/>
  <c r="I99" i="4"/>
  <c r="I98" i="4"/>
  <c r="I92" i="4"/>
  <c r="I84" i="4"/>
  <c r="I78" i="4"/>
  <c r="I72" i="4"/>
  <c r="I65" i="4"/>
  <c r="I57" i="4"/>
  <c r="I47" i="4"/>
  <c r="I32" i="4"/>
  <c r="I31" i="4"/>
  <c r="I27" i="4"/>
  <c r="I20" i="4"/>
  <c r="I15" i="4"/>
  <c r="I10" i="4"/>
  <c r="I33" i="4"/>
  <c r="H9" i="4"/>
  <c r="H7" i="4" s="1"/>
  <c r="H83" i="4"/>
  <c r="I83" i="4" l="1"/>
  <c r="I9" i="4"/>
  <c r="I7" i="4" l="1"/>
  <c r="F9" i="4" l="1"/>
  <c r="G9" i="4"/>
  <c r="F83" i="4"/>
  <c r="G83" i="4"/>
  <c r="G7" i="4" l="1"/>
  <c r="F7" i="4"/>
  <c r="E142" i="4" l="1"/>
  <c r="E137" i="4"/>
  <c r="E132" i="4"/>
  <c r="E125" i="4"/>
  <c r="E112" i="4"/>
  <c r="E107" i="4"/>
  <c r="E99" i="4"/>
  <c r="E92" i="4"/>
  <c r="E84" i="4"/>
  <c r="E78" i="4"/>
  <c r="E72" i="4"/>
  <c r="E65" i="4"/>
  <c r="E57" i="4"/>
  <c r="E47" i="4"/>
  <c r="E33" i="4"/>
  <c r="E27" i="4"/>
  <c r="E20" i="4"/>
  <c r="E15" i="4"/>
  <c r="E10" i="4"/>
  <c r="E83" i="4" l="1"/>
  <c r="E9" i="4"/>
  <c r="E7" i="4" l="1"/>
</calcChain>
</file>

<file path=xl/sharedStrings.xml><?xml version="1.0" encoding="utf-8"?>
<sst xmlns="http://schemas.openxmlformats.org/spreadsheetml/2006/main" count="287" uniqueCount="281">
  <si>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</si>
  <si>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</si>
  <si>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</si>
  <si>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</si>
  <si>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</si>
  <si>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</si>
  <si>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</si>
  <si>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</si>
  <si>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</si>
  <si>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</si>
  <si>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</si>
  <si>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</si>
  <si>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</si>
  <si>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</si>
  <si>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</si>
  <si>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</si>
  <si>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3.2.1.1.</t>
  </si>
  <si>
    <t xml:space="preserve">იმუნიზაცია 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</si>
  <si>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</si>
  <si>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</si>
  <si>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</si>
  <si>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</si>
  <si>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</si>
  <si>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3.2.2.1</t>
  </si>
  <si>
    <t>3.2.2.2</t>
  </si>
  <si>
    <t>3.2.2.3</t>
  </si>
  <si>
    <t>3.2.2.4</t>
  </si>
  <si>
    <t>ეპიდზედამხედველობა</t>
  </si>
  <si>
    <t>35 03 02 03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</si>
  <si>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</si>
  <si>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</si>
  <si>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</si>
  <si>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</si>
  <si>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</si>
  <si>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3.2.3.1</t>
  </si>
  <si>
    <t>3.2.3.2</t>
  </si>
  <si>
    <t>3.2.3.3</t>
  </si>
  <si>
    <t>3.2.3.4</t>
  </si>
  <si>
    <t>3.2.3.5</t>
  </si>
  <si>
    <t>უსაფრთხო სისხლი</t>
  </si>
  <si>
    <t>35 03 02 04</t>
  </si>
  <si>
    <t>დონორული სისხლის კვლევა B და C ჰეპატიტზე, აივ-ინფექციაზე/შიდსზე და ათაშანგზე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</si>
  <si>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</si>
  <si>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</si>
  <si>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3.2.4.1</t>
  </si>
  <si>
    <t>3.2.4.2</t>
  </si>
  <si>
    <t>3.2.4.3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</si>
  <si>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</si>
  <si>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</si>
  <si>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</si>
  <si>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</si>
  <si>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</si>
  <si>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</si>
  <si>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</si>
  <si>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</si>
  <si>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35 03 02 07</t>
  </si>
  <si>
    <t>3.2.7.1</t>
  </si>
  <si>
    <t>3.2.7.2</t>
  </si>
  <si>
    <t>3.2.7.3</t>
  </si>
  <si>
    <t>3.2.7.4</t>
  </si>
  <si>
    <t>ტუბერკულოზის მართვა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</si>
  <si>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</si>
  <si>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</si>
  <si>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</si>
  <si>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3.2.7.5</t>
  </si>
  <si>
    <t>3.2.7.6</t>
  </si>
  <si>
    <t>3.2.7.7</t>
  </si>
  <si>
    <t>3.2.7.8</t>
  </si>
  <si>
    <t>აივ ინფექცია/შიდსის მართვა</t>
  </si>
  <si>
    <t>35 03 02 08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</si>
  <si>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</si>
  <si>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</si>
  <si>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</si>
  <si>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</si>
  <si>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>3.2.8.1</t>
  </si>
  <si>
    <t>3.2.8.2</t>
  </si>
  <si>
    <t>3.2.8.3</t>
  </si>
  <si>
    <t>3.2.8.4</t>
  </si>
  <si>
    <t>დედათა და ბავშვთა ჯანმრთელობა</t>
  </si>
  <si>
    <t>35 03 02 09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</si>
  <si>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</si>
  <si>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</si>
  <si>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</si>
  <si>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</si>
  <si>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</si>
  <si>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</si>
  <si>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უზრუნველყოფა.</t>
  </si>
  <si>
    <t>3.2.9.1</t>
  </si>
  <si>
    <t>3.2.9.2</t>
  </si>
  <si>
    <t>3.2.9.3</t>
  </si>
  <si>
    <t>3.2.9.4</t>
  </si>
  <si>
    <t>3.2.9.5</t>
  </si>
  <si>
    <t>3.2.9.6</t>
  </si>
  <si>
    <t>3.2.9.7</t>
  </si>
  <si>
    <t>35 03 02 10</t>
  </si>
  <si>
    <t>ნარკომანიით დაავადებულ პაციენტთა მკურნალობა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</si>
  <si>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</si>
  <si>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</si>
  <si>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</si>
  <si>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</si>
  <si>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</si>
  <si>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</si>
  <si>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ჯანმრთელობის ხელშეწყობა</t>
  </si>
  <si>
    <t>35 03 02 11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</si>
  <si>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</si>
  <si>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</si>
  <si>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</si>
  <si>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</si>
  <si>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</si>
  <si>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</si>
  <si>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</si>
  <si>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</si>
  <si>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</si>
  <si>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</si>
  <si>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3.2.12.1</t>
  </si>
  <si>
    <t>3.2.12.2</t>
  </si>
  <si>
    <t>3.2.12.3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</si>
  <si>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</si>
  <si>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</si>
  <si>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</si>
  <si>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</si>
  <si>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</si>
  <si>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</si>
  <si>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</si>
  <si>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</si>
  <si>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</si>
  <si>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</si>
  <si>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</si>
  <si>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3.3.1.1.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</si>
  <si>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</si>
  <si>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</si>
  <si>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</si>
  <si>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</si>
  <si>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</si>
  <si>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</si>
  <si>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</si>
  <si>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3.3.1.1</t>
  </si>
  <si>
    <t>3.3.1.2</t>
  </si>
  <si>
    <t>3.3.1.3</t>
  </si>
  <si>
    <t>3.3.1.4</t>
  </si>
  <si>
    <t>3.3.2.1</t>
  </si>
  <si>
    <t>3.3.2.2</t>
  </si>
  <si>
    <t>3.3.2.3</t>
  </si>
  <si>
    <t>3.3.2.4</t>
  </si>
  <si>
    <t>3.3.2.5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</si>
  <si>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</si>
  <si>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</si>
  <si>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</si>
  <si>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</si>
  <si>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</si>
  <si>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</si>
  <si>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</si>
  <si>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</si>
  <si>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</si>
  <si>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</si>
  <si>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</si>
  <si>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</si>
  <si>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</si>
  <si>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</si>
  <si>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</si>
  <si>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</t>
  </si>
  <si>
    <t>3.3.4.1</t>
  </si>
  <si>
    <t>3.3.4.2</t>
  </si>
  <si>
    <t>3.3.4.3</t>
  </si>
  <si>
    <t>3.3.4.4</t>
  </si>
  <si>
    <t>3.3.4.5</t>
  </si>
  <si>
    <t>3.3.4.6</t>
  </si>
  <si>
    <t>3.3.4.7</t>
  </si>
  <si>
    <t>3.3.5.1</t>
  </si>
  <si>
    <t>3.3.5.2</t>
  </si>
  <si>
    <t>3.3.5.3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</si>
  <si>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</si>
  <si>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</si>
  <si>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</si>
  <si>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 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</si>
  <si>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</si>
  <si>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</si>
  <si>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</si>
  <si>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</si>
  <si>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</si>
  <si>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</si>
  <si>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</si>
  <si>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</si>
  <si>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</si>
  <si>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</si>
  <si>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სპეციალური სამკურნალო საშუალებათა ტრანსპორტირების, შენახვისა და გაცემის ხარჯები</t>
  </si>
  <si>
    <t>3.3.6.1</t>
  </si>
  <si>
    <t>3.3.6.2</t>
  </si>
  <si>
    <t>3.3.6.3</t>
  </si>
  <si>
    <t>3.3.6.4</t>
  </si>
  <si>
    <t>3.3.6.5</t>
  </si>
  <si>
    <t>3.3.6.6</t>
  </si>
  <si>
    <t>3.3.6.7</t>
  </si>
  <si>
    <t>3.3.6.8</t>
  </si>
  <si>
    <t>3.3.6.9</t>
  </si>
  <si>
    <t>3.3.6.10</t>
  </si>
  <si>
    <t>3.3.6.11</t>
  </si>
  <si>
    <t>3.3.6.12</t>
  </si>
  <si>
    <t>35 03 03 07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</si>
  <si>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</si>
  <si>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</si>
  <si>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</si>
  <si>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</si>
  <si>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</si>
  <si>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სასწრაფო სამედიცინო გადაუდებელი დახმარება</t>
  </si>
  <si>
    <t>სოფლის ექიმი</t>
  </si>
  <si>
    <t>35 03 03 08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</si>
  <si>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</si>
  <si>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</si>
  <si>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</si>
  <si>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</si>
  <si>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</si>
  <si>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</si>
  <si>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</si>
  <si>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</si>
  <si>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</si>
  <si>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</si>
  <si>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</si>
  <si>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</si>
  <si>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</si>
  <si>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</si>
  <si>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რეფერალური მომსახურება</t>
  </si>
  <si>
    <t>35 03 03 09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</si>
  <si>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</si>
  <si>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</si>
  <si>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</si>
  <si>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</si>
  <si>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3.3.9.1</t>
  </si>
  <si>
    <t>3.3.9.2</t>
  </si>
  <si>
    <t>3.3.9.3</t>
  </si>
  <si>
    <t>3.3.9.4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</si>
  <si>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</si>
  <si>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</si>
  <si>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</si>
  <si>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35 03 03 10</t>
  </si>
  <si>
    <t>3.3.10.1</t>
  </si>
  <si>
    <t>3.3.10.2</t>
  </si>
  <si>
    <t>35 03 04</t>
  </si>
  <si>
    <t>დიპლომისშემდგომი სამედიცინო განათლების პროგრამა</t>
  </si>
  <si>
    <t>3.2.10.1</t>
  </si>
  <si>
    <t>3.2.10.2</t>
  </si>
  <si>
    <t>3.2.10.3</t>
  </si>
  <si>
    <t>3.2.10.4</t>
  </si>
  <si>
    <t>3.2.10.5</t>
  </si>
  <si>
    <t>3.2.10.6</t>
  </si>
  <si>
    <t>3.2.11.1</t>
  </si>
  <si>
    <t>3.2.11.2</t>
  </si>
  <si>
    <t>3.2.11.3</t>
  </si>
  <si>
    <t>3.2.11.4</t>
  </si>
  <si>
    <t>3.2.11.5</t>
  </si>
  <si>
    <t>ტუბერკულოზის სამკურნალო მეორე რიგის მედიკამენტების შესყიდვა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</si>
  <si>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</si>
  <si>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თხევადი კულტურალური კვლევისთვისთვის საჭირო სახარჯი მასალების შეძენა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</si>
  <si>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</si>
  <si>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</si>
  <si>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აივ-ინფექცია/შიდსის სამკურნალო მეორე რიგის მედიკამენტების შესყიდვა</t>
  </si>
  <si>
    <t>არვ მკურნალობის მონიტორინგის ტესტ-სისტემები</t>
  </si>
  <si>
    <t>სწრაფი-მარტივი ტესტ-სისტემების შესყიდვა (აივ, ჰეპატიტი  B და  C, სიფილისი) ლარში</t>
  </si>
  <si>
    <t>ვაქცინები აივ ინფიცირებული პაციენტებისათვის (B ჰეპატიტი, გრიპი)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</si>
  <si>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</si>
  <si>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3.2.7.9</t>
  </si>
  <si>
    <t>3.2.7.10</t>
  </si>
  <si>
    <t>3.2.7.11</t>
  </si>
  <si>
    <t>3.2.7.12</t>
  </si>
  <si>
    <t>3.2.7.13</t>
  </si>
  <si>
    <t>3.2.8.5</t>
  </si>
  <si>
    <t>3.2.8.6</t>
  </si>
  <si>
    <t>3.2.8.7</t>
  </si>
  <si>
    <t>3.2.8.8</t>
  </si>
  <si>
    <t>3.2.8.9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</si>
  <si>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</si>
  <si>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2017 მოთხოვნა -ჯანდაცვის დეპ-ი</t>
  </si>
  <si>
    <t>3.2.3.6</t>
  </si>
  <si>
    <t>გრიპის ეპიდზედამხედველობა</t>
  </si>
  <si>
    <t>3.2.12.4</t>
  </si>
  <si>
    <t>სკრინინგის კომპონენტი</t>
  </si>
  <si>
    <t>2017-გაგზავნილი ჭერს ზევით</t>
  </si>
  <si>
    <t>2017 გაგზავნილი ჭერის ფარგლებში</t>
  </si>
  <si>
    <t>2017-ფინანსთას ვარიანტი</t>
  </si>
  <si>
    <t>სხვაობა</t>
  </si>
  <si>
    <t>2017 საბიუჯეტო პარამეტრები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</si>
</sst>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a_r_i_-;\-* #,##0.00\ _L_a_r_i_-;_-* &quot;-&quot;??\ _L_a_r_i_-;_-@_-"/>
    <numFmt numFmtId="165" formatCode="_(* #,##0.00_);_(* \(#,##0.00\);_(* &quot;-&quot;??_);_(@_)"/>
    <numFmt numFmtId="166" formatCode="#,##0.0"/>
  </numFmts>
  <fonts count="2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name val="Sylfaen"/>
      <family val="1"/>
    </font>
    <font>
      <sz val="10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Sylfaen"/>
      <family val="1"/>
      <charset val="204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b/>
      <u/>
      <sz val="14"/>
      <name val="Sylfaen"/>
      <family val="1"/>
    </font>
    <font>
      <b/>
      <sz val="12"/>
      <name val="Sylfae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</borders>
  <cellStyleXfs count="9">
    <xf numFmtId="0" fontId="0" fillId="0" borderId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7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4">
    <xf numFmtId="0" fontId="0" fillId="0" borderId="0" xfId="0"/>
    <xf numFmtId="0" fontId="6" fillId="3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6" fontId="13" fillId="2" borderId="2" xfId="0" applyNumberFormat="1" applyFont="1" applyFill="1" applyBorder="1" applyAlignment="1">
      <alignment horizontal="center" vertical="center" wrapText="1"/>
    </xf>
    <xf numFmtId="166" fontId="14" fillId="2" borderId="2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166" fontId="14" fillId="0" borderId="2" xfId="0" applyNumberFormat="1" applyFont="1" applyFill="1" applyBorder="1" applyAlignment="1">
      <alignment horizontal="center" vertical="center" wrapText="1"/>
    </xf>
    <xf numFmtId="166" fontId="6" fillId="3" borderId="0" xfId="0" applyNumberFormat="1" applyFont="1" applyFill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166" fontId="13" fillId="3" borderId="2" xfId="0" applyNumberFormat="1" applyFont="1" applyFill="1" applyBorder="1" applyAlignment="1">
      <alignment horizontal="center" vertical="center" wrapText="1"/>
    </xf>
    <xf numFmtId="166" fontId="14" fillId="3" borderId="2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49" fontId="15" fillId="7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center" wrapText="1"/>
    </xf>
    <xf numFmtId="166" fontId="13" fillId="7" borderId="2" xfId="0" applyNumberFormat="1" applyFont="1" applyFill="1" applyBorder="1" applyAlignment="1">
      <alignment horizontal="center" vertical="center" wrapText="1"/>
    </xf>
    <xf numFmtId="49" fontId="6" fillId="6" borderId="0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vertical="center" wrapText="1"/>
    </xf>
    <xf numFmtId="166" fontId="17" fillId="5" borderId="2" xfId="0" applyNumberFormat="1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vertical="center" wrapText="1"/>
    </xf>
    <xf numFmtId="0" fontId="6" fillId="8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166" fontId="14" fillId="9" borderId="2" xfId="0" applyNumberFormat="1" applyFont="1" applyFill="1" applyBorder="1" applyAlignment="1">
      <alignment horizontal="center" vertical="center" wrapText="1"/>
    </xf>
    <xf numFmtId="166" fontId="14" fillId="9" borderId="3" xfId="0" applyNumberFormat="1" applyFont="1" applyFill="1" applyBorder="1" applyAlignment="1">
      <alignment horizontal="center" vertical="center" wrapText="1"/>
    </xf>
    <xf numFmtId="166" fontId="14" fillId="9" borderId="5" xfId="0" applyNumberFormat="1" applyFont="1" applyFill="1" applyBorder="1" applyAlignment="1">
      <alignment horizontal="center" vertical="center" wrapText="1"/>
    </xf>
    <xf numFmtId="166" fontId="14" fillId="9" borderId="4" xfId="0" applyNumberFormat="1" applyFont="1" applyFill="1" applyBorder="1" applyAlignment="1">
      <alignment horizontal="center" vertical="center" wrapText="1"/>
    </xf>
  </cellXfs>
  <cellStyles count="9">
    <cellStyle name="Comma 2" xfId="1"/>
    <cellStyle name="Comma 3" xfId="2"/>
    <cellStyle name="Comma 4" xfId="8"/>
    <cellStyle name="Normal" xfId="0" builtinId="0"/>
    <cellStyle name="Normal 2" xfId="3"/>
    <cellStyle name="Normal 2 2" xfId="4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145"/>
  <sheetViews>
    <sheetView tabSelected="1" view="pageBreakPreview" zoomScale="73" zoomScaleSheetLayoutView="73" workbookViewId="0">
      <pane xSplit="4" ySplit="6" topLeftCell="E46" activePane="bottomRight" state="frozen"/>
      <selection pane="topRight" activeCell="E1" sqref="E1"/>
      <selection pane="bottomLeft" activeCell="A8" sqref="A8"/>
      <selection pane="bottomRight" activeCell="I7" sqref="I7"/>
    </sheetView>
  </sheetViews>
  <sheetFormatPr defaultColWidth="9.140625" defaultRowHeight="15" x14ac:dyDescent="0.25"/>
  <cols>
    <col min="1" max="1" width="4" style="4" hidden="1" customWidth="1"/>
    <col min="2" max="2" width="13.7109375" style="5" customWidth="1"/>
    <col min="3" max="3" width="9.140625" style="5"/>
    <col min="4" max="4" width="77.7109375" style="1" customWidth="1"/>
    <col min="5" max="9" width="17.7109375" style="1" customWidth="1"/>
    <col min="10" max="16384" width="9.140625" style="1"/>
  </cols>
  <sheetData>
    <row r="1" spans="1:9" hidden="1" x14ac:dyDescent="0.25"/>
    <row r="3" spans="1:9" x14ac:dyDescent="0.25">
      <c r="D3" s="6" t="s">
        <v>280</v>
      </c>
      <c r="E3" s="15"/>
      <c r="F3" s="15"/>
      <c r="G3" s="15"/>
      <c r="H3" s="15"/>
      <c r="I3" s="15"/>
    </row>
    <row r="4" spans="1:9" ht="15" customHeight="1" x14ac:dyDescent="0.25">
      <c r="A4" s="30"/>
      <c r="B4" s="31" t="s">
        <v>0</v>
      </c>
      <c r="C4" s="31" t="s">
        <v>1</v>
      </c>
      <c r="D4" s="31" t="s">
        <v>2</v>
      </c>
      <c r="E4" s="34" t="s">
        <v>271</v>
      </c>
      <c r="F4" s="34" t="s">
        <v>276</v>
      </c>
      <c r="G4" s="34" t="s">
        <v>277</v>
      </c>
      <c r="H4" s="37" t="s">
        <v>278</v>
      </c>
      <c r="I4" s="41" t="s">
        <v>279</v>
      </c>
    </row>
    <row r="5" spans="1:9" ht="15.75" customHeight="1" x14ac:dyDescent="0.25">
      <c r="A5" s="30"/>
      <c r="B5" s="32"/>
      <c r="C5" s="32"/>
      <c r="D5" s="32"/>
      <c r="E5" s="35"/>
      <c r="F5" s="35"/>
      <c r="G5" s="35"/>
      <c r="H5" s="38"/>
      <c r="I5" s="42"/>
    </row>
    <row r="6" spans="1:9" ht="15.75" customHeight="1" x14ac:dyDescent="0.25">
      <c r="A6" s="30"/>
      <c r="B6" s="33"/>
      <c r="C6" s="33"/>
      <c r="D6" s="33"/>
      <c r="E6" s="36"/>
      <c r="F6" s="36"/>
      <c r="G6" s="36"/>
      <c r="H6" s="39"/>
      <c r="I6" s="43"/>
    </row>
    <row r="7" spans="1:9" ht="19.5" x14ac:dyDescent="0.25">
      <c r="B7" s="24" t="s">
        <v>5</v>
      </c>
      <c r="C7" s="25"/>
      <c r="D7" s="26" t="s">
        <v>6</v>
      </c>
      <c r="E7" s="27">
        <f>E8+E9+E83+E145</f>
        <v>912050550</v>
      </c>
      <c r="F7" s="27">
        <f>F8+F9+F83+F145</f>
        <v>978954000</v>
      </c>
      <c r="G7" s="27">
        <f>G8+G9+G83+G145</f>
        <v>842000000</v>
      </c>
      <c r="H7" s="27">
        <f>H8+H9+H83+H145</f>
        <v>831000000</v>
      </c>
      <c r="I7" s="27">
        <f>I8+I9+I83+I145</f>
        <v>-147954000</v>
      </c>
    </row>
    <row r="8" spans="1:9" ht="18" x14ac:dyDescent="0.25">
      <c r="B8" s="19" t="s">
        <v>7</v>
      </c>
      <c r="C8" s="20"/>
      <c r="D8" s="21" t="s">
        <v>8</v>
      </c>
      <c r="E8" s="22">
        <v>650000000</v>
      </c>
      <c r="F8" s="22">
        <v>720000000</v>
      </c>
      <c r="G8" s="22">
        <v>583046000</v>
      </c>
      <c r="H8" s="22">
        <v>594546000</v>
      </c>
      <c r="I8" s="40">
        <f>H8-F8</f>
        <v>-125454000</v>
      </c>
    </row>
    <row r="9" spans="1:9" ht="15.75" x14ac:dyDescent="0.25">
      <c r="B9" s="3" t="s">
        <v>9</v>
      </c>
      <c r="C9" s="7"/>
      <c r="D9" s="2" t="s">
        <v>4</v>
      </c>
      <c r="E9" s="17">
        <f>E10+E15+E20+E27+E31+E32+E33+E47+E57+E65+E72+E78</f>
        <v>98920550</v>
      </c>
      <c r="F9" s="17">
        <f>F10+F15+F20+F27+F31+F32+F33+F47+F57+F65+F72+F78</f>
        <v>97102000</v>
      </c>
      <c r="G9" s="17">
        <f>G10+G15+G20+G27+G31+G32+G33+G47+G57+G65+G72+G78</f>
        <v>97102000</v>
      </c>
      <c r="H9" s="17">
        <f>H10+H15+H20+H27+H31+H32+H33+H47+H57+H65+H72+H78</f>
        <v>89102000</v>
      </c>
      <c r="I9" s="17">
        <f>I10+I15+I20+I27+I31+I32+I33+I47+I57+I65+I72+I78</f>
        <v>-8000000</v>
      </c>
    </row>
    <row r="10" spans="1:9" ht="15.75" x14ac:dyDescent="0.25">
      <c r="B10" s="3" t="s">
        <v>10</v>
      </c>
      <c r="C10" s="7"/>
      <c r="D10" s="2" t="s">
        <v>11</v>
      </c>
      <c r="E10" s="18">
        <f>E11+E12+E13+E14</f>
        <v>2220000</v>
      </c>
      <c r="F10" s="18">
        <v>2100000</v>
      </c>
      <c r="G10" s="18">
        <v>2100000</v>
      </c>
      <c r="H10" s="18">
        <v>1900000</v>
      </c>
      <c r="I10" s="40">
        <f>H10-F10</f>
        <v>-200000</v>
      </c>
    </row>
    <row r="11" spans="1:9" ht="18" x14ac:dyDescent="0.25">
      <c r="B11" s="9"/>
      <c r="C11" s="10" t="s">
        <v>16</v>
      </c>
      <c r="D11" s="16" t="s">
        <v>12</v>
      </c>
      <c r="E11" s="11">
        <v>1470000</v>
      </c>
      <c r="F11" s="11"/>
      <c r="G11" s="11"/>
      <c r="H11" s="11"/>
      <c r="I11" s="11"/>
    </row>
    <row r="12" spans="1:9" ht="18" x14ac:dyDescent="0.25">
      <c r="B12" s="9"/>
      <c r="C12" s="10" t="s">
        <v>16</v>
      </c>
      <c r="D12" s="16" t="s">
        <v>13</v>
      </c>
      <c r="E12" s="11">
        <v>65000</v>
      </c>
      <c r="F12" s="11"/>
      <c r="G12" s="11"/>
      <c r="H12" s="11"/>
      <c r="I12" s="11"/>
    </row>
    <row r="13" spans="1:9" ht="36" x14ac:dyDescent="0.25">
      <c r="B13" s="9"/>
      <c r="C13" s="10" t="s">
        <v>16</v>
      </c>
      <c r="D13" s="16" t="s">
        <v>14</v>
      </c>
      <c r="E13" s="11">
        <v>200000</v>
      </c>
      <c r="F13" s="11"/>
      <c r="G13" s="11"/>
      <c r="H13" s="11"/>
      <c r="I13" s="11"/>
    </row>
    <row r="14" spans="1:9" ht="18" x14ac:dyDescent="0.25">
      <c r="B14" s="9"/>
      <c r="C14" s="10" t="s">
        <v>16</v>
      </c>
      <c r="D14" s="16" t="s">
        <v>15</v>
      </c>
      <c r="E14" s="11">
        <v>485000</v>
      </c>
      <c r="F14" s="11"/>
      <c r="G14" s="11"/>
      <c r="H14" s="11"/>
      <c r="I14" s="11"/>
    </row>
    <row r="15" spans="1:9" ht="15.75" x14ac:dyDescent="0.25">
      <c r="B15" s="3" t="s">
        <v>18</v>
      </c>
      <c r="C15" s="7"/>
      <c r="D15" s="2" t="s">
        <v>17</v>
      </c>
      <c r="E15" s="18">
        <f>E16+E17+E18+E19</f>
        <v>18070000</v>
      </c>
      <c r="F15" s="18">
        <v>19253000</v>
      </c>
      <c r="G15" s="18">
        <v>19253000</v>
      </c>
      <c r="H15" s="18">
        <v>16253000</v>
      </c>
      <c r="I15" s="40">
        <f>H15-F15</f>
        <v>-3000000</v>
      </c>
    </row>
    <row r="16" spans="1:9" ht="18" x14ac:dyDescent="0.25">
      <c r="B16" s="9"/>
      <c r="C16" s="10" t="s">
        <v>23</v>
      </c>
      <c r="D16" s="16" t="s">
        <v>19</v>
      </c>
      <c r="E16" s="11">
        <v>14100000</v>
      </c>
      <c r="F16" s="11"/>
      <c r="G16" s="11"/>
      <c r="H16" s="11"/>
      <c r="I16" s="11"/>
    </row>
    <row r="17" spans="1:9" ht="18" x14ac:dyDescent="0.25">
      <c r="A17" s="1"/>
      <c r="B17" s="9"/>
      <c r="C17" s="10" t="s">
        <v>24</v>
      </c>
      <c r="D17" s="16" t="s">
        <v>20</v>
      </c>
      <c r="E17" s="11">
        <v>130000</v>
      </c>
      <c r="F17" s="11"/>
      <c r="G17" s="11"/>
      <c r="H17" s="11"/>
      <c r="I17" s="11"/>
    </row>
    <row r="18" spans="1:9" ht="18" x14ac:dyDescent="0.25">
      <c r="A18" s="1"/>
      <c r="B18" s="9"/>
      <c r="C18" s="10" t="s">
        <v>25</v>
      </c>
      <c r="D18" s="16" t="s">
        <v>21</v>
      </c>
      <c r="E18" s="11">
        <v>3800000</v>
      </c>
      <c r="F18" s="11"/>
      <c r="G18" s="11"/>
      <c r="H18" s="11"/>
      <c r="I18" s="11"/>
    </row>
    <row r="19" spans="1:9" ht="18" x14ac:dyDescent="0.25">
      <c r="A19" s="1"/>
      <c r="B19" s="9"/>
      <c r="C19" s="10" t="s">
        <v>26</v>
      </c>
      <c r="D19" s="16" t="s">
        <v>22</v>
      </c>
      <c r="E19" s="11">
        <v>40000</v>
      </c>
      <c r="F19" s="11"/>
      <c r="G19" s="11"/>
      <c r="H19" s="11"/>
      <c r="I19" s="11"/>
    </row>
    <row r="20" spans="1:9" ht="15.75" x14ac:dyDescent="0.25">
      <c r="A20" s="1"/>
      <c r="B20" s="3" t="s">
        <v>28</v>
      </c>
      <c r="C20" s="7"/>
      <c r="D20" s="2" t="s">
        <v>27</v>
      </c>
      <c r="E20" s="18">
        <f>E21+E22+E23+E24+E25+E26</f>
        <v>1830000</v>
      </c>
      <c r="F20" s="18">
        <v>2179000</v>
      </c>
      <c r="G20" s="18">
        <v>2179000</v>
      </c>
      <c r="H20" s="18">
        <v>1779000</v>
      </c>
      <c r="I20" s="40">
        <f>H20-F20</f>
        <v>-400000</v>
      </c>
    </row>
    <row r="21" spans="1:9" ht="72" x14ac:dyDescent="0.25">
      <c r="A21" s="1"/>
      <c r="B21" s="9"/>
      <c r="C21" s="10" t="s">
        <v>34</v>
      </c>
      <c r="D21" s="16" t="s">
        <v>33</v>
      </c>
      <c r="E21" s="11">
        <v>470000</v>
      </c>
      <c r="F21" s="11"/>
      <c r="G21" s="11"/>
      <c r="H21" s="11"/>
      <c r="I21" s="11"/>
    </row>
    <row r="22" spans="1:9" ht="36" x14ac:dyDescent="0.25">
      <c r="A22" s="1"/>
      <c r="B22" s="9"/>
      <c r="C22" s="10" t="s">
        <v>35</v>
      </c>
      <c r="D22" s="16" t="s">
        <v>29</v>
      </c>
      <c r="E22" s="11">
        <v>800000</v>
      </c>
      <c r="F22" s="11"/>
      <c r="G22" s="11"/>
      <c r="H22" s="11"/>
      <c r="I22" s="11"/>
    </row>
    <row r="23" spans="1:9" ht="18" x14ac:dyDescent="0.25">
      <c r="A23" s="1"/>
      <c r="B23" s="9"/>
      <c r="C23" s="10" t="s">
        <v>36</v>
      </c>
      <c r="D23" s="16" t="s">
        <v>30</v>
      </c>
      <c r="E23" s="11">
        <v>20000</v>
      </c>
      <c r="F23" s="11"/>
      <c r="G23" s="11"/>
      <c r="H23" s="11"/>
      <c r="I23" s="11"/>
    </row>
    <row r="24" spans="1:9" ht="18" x14ac:dyDescent="0.25">
      <c r="A24" s="1"/>
      <c r="B24" s="9"/>
      <c r="C24" s="10" t="s">
        <v>37</v>
      </c>
      <c r="D24" s="16" t="s">
        <v>31</v>
      </c>
      <c r="E24" s="11">
        <v>40000</v>
      </c>
      <c r="F24" s="11"/>
      <c r="G24" s="11"/>
      <c r="H24" s="11"/>
      <c r="I24" s="11"/>
    </row>
    <row r="25" spans="1:9" ht="36" x14ac:dyDescent="0.25">
      <c r="A25" s="1"/>
      <c r="B25" s="9"/>
      <c r="C25" s="10" t="s">
        <v>38</v>
      </c>
      <c r="D25" s="16" t="s">
        <v>32</v>
      </c>
      <c r="E25" s="11">
        <v>500000</v>
      </c>
      <c r="F25" s="11"/>
      <c r="G25" s="11"/>
      <c r="H25" s="11"/>
      <c r="I25" s="11"/>
    </row>
    <row r="26" spans="1:9" ht="18" x14ac:dyDescent="0.25">
      <c r="A26" s="1"/>
      <c r="B26" s="9"/>
      <c r="C26" s="10" t="s">
        <v>272</v>
      </c>
      <c r="D26" s="16" t="s">
        <v>273</v>
      </c>
      <c r="E26" s="11"/>
      <c r="F26" s="11"/>
      <c r="G26" s="11"/>
      <c r="H26" s="11"/>
      <c r="I26" s="11"/>
    </row>
    <row r="27" spans="1:9" ht="15.75" x14ac:dyDescent="0.25">
      <c r="A27" s="1"/>
      <c r="B27" s="3" t="s">
        <v>40</v>
      </c>
      <c r="C27" s="7"/>
      <c r="D27" s="2" t="s">
        <v>39</v>
      </c>
      <c r="E27" s="18">
        <f>E28+E29+E30</f>
        <v>1750000</v>
      </c>
      <c r="F27" s="18">
        <v>1700000</v>
      </c>
      <c r="G27" s="18">
        <v>1700000</v>
      </c>
      <c r="H27" s="18">
        <v>1700000</v>
      </c>
      <c r="I27" s="18">
        <f>H27-F27</f>
        <v>0</v>
      </c>
    </row>
    <row r="28" spans="1:9" ht="36" x14ac:dyDescent="0.25">
      <c r="A28" s="1"/>
      <c r="B28" s="9"/>
      <c r="C28" s="10" t="s">
        <v>44</v>
      </c>
      <c r="D28" s="16" t="s">
        <v>41</v>
      </c>
      <c r="E28" s="11">
        <v>1550000</v>
      </c>
      <c r="F28" s="11"/>
      <c r="G28" s="11"/>
      <c r="H28" s="11"/>
      <c r="I28" s="11"/>
    </row>
    <row r="29" spans="1:9" ht="54" x14ac:dyDescent="0.25">
      <c r="A29" s="1"/>
      <c r="B29" s="9"/>
      <c r="C29" s="10" t="s">
        <v>45</v>
      </c>
      <c r="D29" s="16" t="s">
        <v>42</v>
      </c>
      <c r="E29" s="11">
        <v>165000</v>
      </c>
      <c r="F29" s="11"/>
      <c r="G29" s="11"/>
      <c r="H29" s="11"/>
      <c r="I29" s="11"/>
    </row>
    <row r="30" spans="1:9" ht="72" x14ac:dyDescent="0.25">
      <c r="A30" s="1"/>
      <c r="B30" s="9"/>
      <c r="C30" s="10" t="s">
        <v>46</v>
      </c>
      <c r="D30" s="16" t="s">
        <v>43</v>
      </c>
      <c r="E30" s="11">
        <v>35000</v>
      </c>
      <c r="F30" s="11"/>
      <c r="G30" s="11"/>
      <c r="H30" s="11"/>
      <c r="I30" s="11"/>
    </row>
    <row r="31" spans="1:9" ht="15.75" x14ac:dyDescent="0.25">
      <c r="A31" s="1"/>
      <c r="B31" s="3" t="s">
        <v>48</v>
      </c>
      <c r="C31" s="7"/>
      <c r="D31" s="2" t="s">
        <v>47</v>
      </c>
      <c r="E31" s="14">
        <v>270000</v>
      </c>
      <c r="F31" s="14">
        <v>270000</v>
      </c>
      <c r="G31" s="14">
        <v>270000</v>
      </c>
      <c r="H31" s="14">
        <v>270000</v>
      </c>
      <c r="I31" s="18">
        <f>H31-F31</f>
        <v>0</v>
      </c>
    </row>
    <row r="32" spans="1:9" s="29" customFormat="1" ht="37.5" customHeight="1" x14ac:dyDescent="0.25">
      <c r="B32" s="3" t="s">
        <v>49</v>
      </c>
      <c r="C32" s="14"/>
      <c r="D32" s="2" t="s">
        <v>50</v>
      </c>
      <c r="E32" s="14">
        <v>9630000</v>
      </c>
      <c r="F32" s="14">
        <v>9500000</v>
      </c>
      <c r="G32" s="14">
        <v>9500000</v>
      </c>
      <c r="H32" s="14">
        <v>9000000</v>
      </c>
      <c r="I32" s="40">
        <f>H32-F32</f>
        <v>-500000</v>
      </c>
    </row>
    <row r="33" spans="1:9" ht="15.75" x14ac:dyDescent="0.25">
      <c r="A33" s="1"/>
      <c r="B33" s="3" t="s">
        <v>55</v>
      </c>
      <c r="C33" s="7"/>
      <c r="D33" s="2" t="s">
        <v>60</v>
      </c>
      <c r="E33" s="14">
        <f>E34+E35+E36+E37+E38+E39+E40+E41+E42+E43+E44+E45+E46</f>
        <v>16200000</v>
      </c>
      <c r="F33" s="14">
        <v>15400000</v>
      </c>
      <c r="G33" s="14">
        <v>15400000</v>
      </c>
      <c r="H33" s="14">
        <v>15400000</v>
      </c>
      <c r="I33" s="18">
        <f t="shared" ref="I15:I72" si="0">H33-G33</f>
        <v>0</v>
      </c>
    </row>
    <row r="34" spans="1:9" ht="54" x14ac:dyDescent="0.25">
      <c r="A34" s="1"/>
      <c r="B34" s="9"/>
      <c r="C34" s="10" t="s">
        <v>56</v>
      </c>
      <c r="D34" s="16" t="s">
        <v>51</v>
      </c>
      <c r="E34" s="11">
        <v>3060000</v>
      </c>
      <c r="F34" s="11"/>
      <c r="G34" s="11"/>
      <c r="H34" s="11"/>
      <c r="I34" s="11"/>
    </row>
    <row r="35" spans="1:9" ht="18" x14ac:dyDescent="0.25">
      <c r="A35" s="1"/>
      <c r="B35" s="9"/>
      <c r="C35" s="10" t="s">
        <v>57</v>
      </c>
      <c r="D35" s="16" t="s">
        <v>52</v>
      </c>
      <c r="E35" s="11">
        <v>1700000</v>
      </c>
      <c r="F35" s="11"/>
      <c r="G35" s="11"/>
      <c r="H35" s="11"/>
      <c r="I35" s="11"/>
    </row>
    <row r="36" spans="1:9" ht="18" x14ac:dyDescent="0.25">
      <c r="A36" s="1"/>
      <c r="B36" s="9"/>
      <c r="C36" s="10" t="s">
        <v>58</v>
      </c>
      <c r="D36" s="16" t="s">
        <v>53</v>
      </c>
      <c r="E36" s="11">
        <v>9960000</v>
      </c>
      <c r="F36" s="11"/>
      <c r="G36" s="11"/>
      <c r="H36" s="11"/>
      <c r="I36" s="11"/>
    </row>
    <row r="37" spans="1:9" ht="54" x14ac:dyDescent="0.25">
      <c r="A37" s="1"/>
      <c r="B37" s="9"/>
      <c r="C37" s="10" t="s">
        <v>59</v>
      </c>
      <c r="D37" s="16" t="s">
        <v>54</v>
      </c>
      <c r="E37" s="11">
        <v>40000</v>
      </c>
      <c r="F37" s="11"/>
      <c r="G37" s="11"/>
      <c r="H37" s="11"/>
      <c r="I37" s="11"/>
    </row>
    <row r="38" spans="1:9" ht="18" x14ac:dyDescent="0.25">
      <c r="A38" s="1"/>
      <c r="B38" s="9"/>
      <c r="C38" s="10" t="s">
        <v>64</v>
      </c>
      <c r="D38" s="16" t="s">
        <v>61</v>
      </c>
      <c r="E38" s="11">
        <v>40000</v>
      </c>
      <c r="F38" s="11"/>
      <c r="G38" s="11"/>
      <c r="H38" s="11"/>
      <c r="I38" s="11"/>
    </row>
    <row r="39" spans="1:9" ht="36" x14ac:dyDescent="0.25">
      <c r="A39" s="1"/>
      <c r="B39" s="9"/>
      <c r="C39" s="10" t="s">
        <v>65</v>
      </c>
      <c r="D39" s="16" t="s">
        <v>62</v>
      </c>
      <c r="E39" s="11">
        <v>380000</v>
      </c>
      <c r="F39" s="11"/>
      <c r="G39" s="11"/>
      <c r="H39" s="11"/>
      <c r="I39" s="11"/>
    </row>
    <row r="40" spans="1:9" ht="36" x14ac:dyDescent="0.25">
      <c r="A40" s="1"/>
      <c r="B40" s="9"/>
      <c r="C40" s="10" t="s">
        <v>66</v>
      </c>
      <c r="D40" s="28" t="s">
        <v>250</v>
      </c>
      <c r="E40" s="11">
        <v>460000</v>
      </c>
      <c r="F40" s="11"/>
      <c r="G40" s="11"/>
      <c r="H40" s="11"/>
      <c r="I40" s="11"/>
    </row>
    <row r="41" spans="1:9" ht="54" x14ac:dyDescent="0.25">
      <c r="A41" s="1"/>
      <c r="B41" s="9"/>
      <c r="C41" s="10" t="s">
        <v>67</v>
      </c>
      <c r="D41" s="28" t="s">
        <v>251</v>
      </c>
      <c r="E41" s="11">
        <v>10000</v>
      </c>
      <c r="F41" s="11"/>
      <c r="G41" s="11"/>
      <c r="H41" s="11"/>
      <c r="I41" s="11"/>
    </row>
    <row r="42" spans="1:9" ht="36" x14ac:dyDescent="0.25">
      <c r="A42" s="1"/>
      <c r="B42" s="9"/>
      <c r="C42" s="10" t="s">
        <v>260</v>
      </c>
      <c r="D42" s="28" t="s">
        <v>252</v>
      </c>
      <c r="E42" s="11">
        <v>0</v>
      </c>
      <c r="F42" s="11"/>
      <c r="G42" s="11"/>
      <c r="H42" s="11"/>
      <c r="I42" s="11"/>
    </row>
    <row r="43" spans="1:9" ht="18" x14ac:dyDescent="0.25">
      <c r="A43" s="1"/>
      <c r="B43" s="9"/>
      <c r="C43" s="10" t="s">
        <v>261</v>
      </c>
      <c r="D43" s="28" t="s">
        <v>253</v>
      </c>
      <c r="E43" s="11">
        <v>45000</v>
      </c>
      <c r="F43" s="11"/>
      <c r="G43" s="11"/>
      <c r="H43" s="11"/>
      <c r="I43" s="11"/>
    </row>
    <row r="44" spans="1:9" ht="36" x14ac:dyDescent="0.25">
      <c r="A44" s="1"/>
      <c r="B44" s="9"/>
      <c r="C44" s="10" t="s">
        <v>262</v>
      </c>
      <c r="D44" s="28" t="s">
        <v>254</v>
      </c>
      <c r="E44" s="11">
        <v>0</v>
      </c>
      <c r="F44" s="11"/>
      <c r="G44" s="11"/>
      <c r="H44" s="11"/>
      <c r="I44" s="11"/>
    </row>
    <row r="45" spans="1:9" ht="54" x14ac:dyDescent="0.25">
      <c r="A45" s="1"/>
      <c r="B45" s="9"/>
      <c r="C45" s="10" t="s">
        <v>263</v>
      </c>
      <c r="D45" s="28" t="s">
        <v>63</v>
      </c>
      <c r="E45" s="11">
        <v>55000</v>
      </c>
      <c r="F45" s="11"/>
      <c r="G45" s="11"/>
      <c r="H45" s="11"/>
      <c r="I45" s="11"/>
    </row>
    <row r="46" spans="1:9" ht="90" x14ac:dyDescent="0.25">
      <c r="A46" s="1"/>
      <c r="B46" s="9"/>
      <c r="C46" s="10" t="s">
        <v>264</v>
      </c>
      <c r="D46" s="16" t="s">
        <v>270</v>
      </c>
      <c r="E46" s="11">
        <v>450000</v>
      </c>
      <c r="F46" s="11"/>
      <c r="G46" s="11"/>
      <c r="H46" s="11"/>
      <c r="I46" s="11"/>
    </row>
    <row r="47" spans="1:9" ht="15.75" x14ac:dyDescent="0.25">
      <c r="A47" s="1"/>
      <c r="B47" s="3" t="s">
        <v>69</v>
      </c>
      <c r="C47" s="7"/>
      <c r="D47" s="2" t="s">
        <v>68</v>
      </c>
      <c r="E47" s="14">
        <f>E48+E49+E50+E51+E52+E53+E54+E55+E56</f>
        <v>9400000</v>
      </c>
      <c r="F47" s="14">
        <v>8600000</v>
      </c>
      <c r="G47" s="14">
        <v>8600000</v>
      </c>
      <c r="H47" s="14">
        <v>8600000</v>
      </c>
      <c r="I47" s="18">
        <f>H47-F47</f>
        <v>0</v>
      </c>
    </row>
    <row r="48" spans="1:9" ht="54" x14ac:dyDescent="0.25">
      <c r="A48" s="1"/>
      <c r="B48" s="9"/>
      <c r="C48" s="10" t="s">
        <v>74</v>
      </c>
      <c r="D48" s="16" t="s">
        <v>70</v>
      </c>
      <c r="E48" s="11">
        <v>1200000</v>
      </c>
      <c r="F48" s="11"/>
      <c r="G48" s="11"/>
      <c r="H48" s="11"/>
      <c r="I48" s="11"/>
    </row>
    <row r="49" spans="1:9" ht="36" x14ac:dyDescent="0.25">
      <c r="A49" s="1"/>
      <c r="B49" s="9"/>
      <c r="C49" s="10" t="s">
        <v>75</v>
      </c>
      <c r="D49" s="16" t="s">
        <v>71</v>
      </c>
      <c r="E49" s="11">
        <v>3550000</v>
      </c>
      <c r="F49" s="11"/>
      <c r="G49" s="11"/>
      <c r="H49" s="11"/>
      <c r="I49" s="11"/>
    </row>
    <row r="50" spans="1:9" ht="36" x14ac:dyDescent="0.25">
      <c r="A50" s="1"/>
      <c r="B50" s="9"/>
      <c r="C50" s="10" t="s">
        <v>76</v>
      </c>
      <c r="D50" s="16" t="s">
        <v>72</v>
      </c>
      <c r="E50" s="11">
        <v>2500000</v>
      </c>
      <c r="F50" s="11"/>
      <c r="G50" s="11"/>
      <c r="H50" s="11"/>
      <c r="I50" s="11"/>
    </row>
    <row r="51" spans="1:9" ht="36" x14ac:dyDescent="0.25">
      <c r="A51" s="1"/>
      <c r="B51" s="9"/>
      <c r="C51" s="10" t="s">
        <v>77</v>
      </c>
      <c r="D51" s="16" t="s">
        <v>73</v>
      </c>
      <c r="E51" s="11">
        <v>1500000</v>
      </c>
      <c r="F51" s="11"/>
      <c r="G51" s="11"/>
      <c r="H51" s="11"/>
      <c r="I51" s="11"/>
    </row>
    <row r="52" spans="1:9" ht="36" x14ac:dyDescent="0.25">
      <c r="A52" s="1"/>
      <c r="B52" s="9"/>
      <c r="C52" s="10" t="s">
        <v>265</v>
      </c>
      <c r="D52" s="28" t="s">
        <v>255</v>
      </c>
      <c r="E52" s="11">
        <v>600000</v>
      </c>
      <c r="F52" s="11"/>
      <c r="G52" s="11"/>
      <c r="H52" s="11"/>
      <c r="I52" s="11"/>
    </row>
    <row r="53" spans="1:9" ht="18" x14ac:dyDescent="0.25">
      <c r="A53" s="1"/>
      <c r="B53" s="9"/>
      <c r="C53" s="10" t="s">
        <v>266</v>
      </c>
      <c r="D53" s="28" t="s">
        <v>256</v>
      </c>
      <c r="E53" s="11">
        <v>0</v>
      </c>
      <c r="F53" s="11"/>
      <c r="G53" s="11"/>
      <c r="H53" s="11"/>
      <c r="I53" s="11"/>
    </row>
    <row r="54" spans="1:9" ht="36" x14ac:dyDescent="0.25">
      <c r="A54" s="1"/>
      <c r="B54" s="9"/>
      <c r="C54" s="10" t="s">
        <v>267</v>
      </c>
      <c r="D54" s="28" t="s">
        <v>257</v>
      </c>
      <c r="E54" s="11">
        <v>0</v>
      </c>
      <c r="F54" s="11"/>
      <c r="G54" s="11"/>
      <c r="H54" s="11"/>
      <c r="I54" s="11"/>
    </row>
    <row r="55" spans="1:9" ht="36" x14ac:dyDescent="0.25">
      <c r="A55" s="1"/>
      <c r="B55" s="9"/>
      <c r="C55" s="10" t="s">
        <v>268</v>
      </c>
      <c r="D55" s="28" t="s">
        <v>258</v>
      </c>
      <c r="E55" s="11">
        <v>50000</v>
      </c>
      <c r="F55" s="11"/>
      <c r="G55" s="11"/>
      <c r="H55" s="11"/>
      <c r="I55" s="11"/>
    </row>
    <row r="56" spans="1:9" ht="72" x14ac:dyDescent="0.25">
      <c r="A56" s="1"/>
      <c r="B56" s="9"/>
      <c r="C56" s="10" t="s">
        <v>269</v>
      </c>
      <c r="D56" s="28" t="s">
        <v>259</v>
      </c>
      <c r="E56" s="11">
        <v>0</v>
      </c>
      <c r="F56" s="11"/>
      <c r="G56" s="11"/>
      <c r="H56" s="11"/>
      <c r="I56" s="11"/>
    </row>
    <row r="57" spans="1:9" ht="15.75" x14ac:dyDescent="0.25">
      <c r="A57" s="1"/>
      <c r="B57" s="3" t="s">
        <v>79</v>
      </c>
      <c r="C57" s="7"/>
      <c r="D57" s="2" t="s">
        <v>78</v>
      </c>
      <c r="E57" s="14">
        <f>E58+E59+E60+E61+E62+E63+E64</f>
        <v>7700000</v>
      </c>
      <c r="F57" s="14">
        <v>7000000</v>
      </c>
      <c r="G57" s="14">
        <v>7000000</v>
      </c>
      <c r="H57" s="14">
        <v>7000000</v>
      </c>
      <c r="I57" s="18">
        <f>H57-F57</f>
        <v>0</v>
      </c>
    </row>
    <row r="58" spans="1:9" ht="18" x14ac:dyDescent="0.25">
      <c r="A58" s="1"/>
      <c r="B58" s="9"/>
      <c r="C58" s="10" t="s">
        <v>87</v>
      </c>
      <c r="D58" s="16" t="s">
        <v>80</v>
      </c>
      <c r="E58" s="11">
        <v>2800000</v>
      </c>
      <c r="F58" s="11"/>
      <c r="G58" s="11"/>
      <c r="H58" s="11"/>
      <c r="I58" s="11"/>
    </row>
    <row r="59" spans="1:9" ht="18" x14ac:dyDescent="0.25">
      <c r="A59" s="1"/>
      <c r="B59" s="9"/>
      <c r="C59" s="10" t="s">
        <v>88</v>
      </c>
      <c r="D59" s="16" t="s">
        <v>81</v>
      </c>
      <c r="E59" s="11">
        <v>2580000</v>
      </c>
      <c r="F59" s="11"/>
      <c r="G59" s="11"/>
      <c r="H59" s="11"/>
      <c r="I59" s="11"/>
    </row>
    <row r="60" spans="1:9" ht="18" x14ac:dyDescent="0.25">
      <c r="A60" s="1"/>
      <c r="B60" s="9"/>
      <c r="C60" s="10" t="s">
        <v>89</v>
      </c>
      <c r="D60" s="16" t="s">
        <v>82</v>
      </c>
      <c r="E60" s="11">
        <v>460000</v>
      </c>
      <c r="F60" s="11"/>
      <c r="G60" s="11"/>
      <c r="H60" s="11"/>
      <c r="I60" s="11"/>
    </row>
    <row r="61" spans="1:9" ht="54" x14ac:dyDescent="0.25">
      <c r="A61" s="1"/>
      <c r="B61" s="9"/>
      <c r="C61" s="10" t="s">
        <v>90</v>
      </c>
      <c r="D61" s="16" t="s">
        <v>83</v>
      </c>
      <c r="E61" s="11">
        <v>500000</v>
      </c>
      <c r="F61" s="11"/>
      <c r="G61" s="11"/>
      <c r="H61" s="11"/>
      <c r="I61" s="11"/>
    </row>
    <row r="62" spans="1:9" ht="54" x14ac:dyDescent="0.25">
      <c r="A62" s="1"/>
      <c r="B62" s="9"/>
      <c r="C62" s="10" t="s">
        <v>91</v>
      </c>
      <c r="D62" s="16" t="s">
        <v>84</v>
      </c>
      <c r="E62" s="11">
        <v>800000</v>
      </c>
      <c r="F62" s="11"/>
      <c r="G62" s="11"/>
      <c r="H62" s="11"/>
      <c r="I62" s="11"/>
    </row>
    <row r="63" spans="1:9" ht="18" x14ac:dyDescent="0.25">
      <c r="A63" s="1"/>
      <c r="B63" s="9"/>
      <c r="C63" s="10" t="s">
        <v>92</v>
      </c>
      <c r="D63" s="16" t="s">
        <v>85</v>
      </c>
      <c r="E63" s="11">
        <v>60000</v>
      </c>
      <c r="F63" s="11"/>
      <c r="G63" s="11"/>
      <c r="H63" s="11"/>
      <c r="I63" s="11"/>
    </row>
    <row r="64" spans="1:9" ht="18" x14ac:dyDescent="0.25">
      <c r="A64" s="1"/>
      <c r="B64" s="9"/>
      <c r="C64" s="10" t="s">
        <v>93</v>
      </c>
      <c r="D64" s="16" t="s">
        <v>86</v>
      </c>
      <c r="E64" s="11">
        <v>500000</v>
      </c>
      <c r="F64" s="11"/>
      <c r="G64" s="11"/>
      <c r="H64" s="11"/>
      <c r="I64" s="11"/>
    </row>
    <row r="65" spans="1:9" ht="15.75" x14ac:dyDescent="0.25">
      <c r="A65" s="1"/>
      <c r="B65" s="3" t="s">
        <v>94</v>
      </c>
      <c r="C65" s="7"/>
      <c r="D65" s="2" t="s">
        <v>95</v>
      </c>
      <c r="E65" s="14">
        <f>E66+E67+E68+E69+E70+E71</f>
        <v>7750550</v>
      </c>
      <c r="F65" s="14">
        <v>7000000</v>
      </c>
      <c r="G65" s="14">
        <v>7000000</v>
      </c>
      <c r="H65" s="14">
        <v>7000000</v>
      </c>
      <c r="I65" s="18">
        <f>H65-F65</f>
        <v>0</v>
      </c>
    </row>
    <row r="66" spans="1:9" ht="72" x14ac:dyDescent="0.25">
      <c r="A66" s="1"/>
      <c r="B66" s="9"/>
      <c r="C66" s="10" t="s">
        <v>239</v>
      </c>
      <c r="D66" s="16" t="s">
        <v>96</v>
      </c>
      <c r="E66" s="11">
        <v>1200000</v>
      </c>
      <c r="F66" s="11"/>
      <c r="G66" s="11"/>
      <c r="H66" s="11"/>
      <c r="I66" s="11"/>
    </row>
    <row r="67" spans="1:9" ht="54" x14ac:dyDescent="0.25">
      <c r="A67" s="1"/>
      <c r="B67" s="9"/>
      <c r="C67" s="10" t="s">
        <v>240</v>
      </c>
      <c r="D67" s="16" t="s">
        <v>97</v>
      </c>
      <c r="E67" s="11">
        <v>3750000</v>
      </c>
      <c r="F67" s="11"/>
      <c r="G67" s="11"/>
      <c r="H67" s="11"/>
      <c r="I67" s="11"/>
    </row>
    <row r="68" spans="1:9" ht="18" x14ac:dyDescent="0.25">
      <c r="A68" s="1"/>
      <c r="B68" s="9"/>
      <c r="C68" s="10" t="s">
        <v>241</v>
      </c>
      <c r="D68" s="16" t="s">
        <v>98</v>
      </c>
      <c r="E68" s="11">
        <v>2644000</v>
      </c>
      <c r="F68" s="11"/>
      <c r="G68" s="11"/>
      <c r="H68" s="11"/>
      <c r="I68" s="11"/>
    </row>
    <row r="69" spans="1:9" ht="36" x14ac:dyDescent="0.25">
      <c r="A69" s="1"/>
      <c r="B69" s="9"/>
      <c r="C69" s="10" t="s">
        <v>242</v>
      </c>
      <c r="D69" s="16" t="s">
        <v>99</v>
      </c>
      <c r="E69" s="11">
        <v>36000</v>
      </c>
      <c r="F69" s="11"/>
      <c r="G69" s="11"/>
      <c r="H69" s="11"/>
      <c r="I69" s="11"/>
    </row>
    <row r="70" spans="1:9" ht="18" x14ac:dyDescent="0.25">
      <c r="A70" s="1"/>
      <c r="B70" s="9"/>
      <c r="C70" s="10" t="s">
        <v>243</v>
      </c>
      <c r="D70" s="16" t="s">
        <v>100</v>
      </c>
      <c r="E70" s="11">
        <v>120000</v>
      </c>
      <c r="F70" s="11"/>
      <c r="G70" s="11"/>
      <c r="H70" s="11"/>
      <c r="I70" s="11"/>
    </row>
    <row r="71" spans="1:9" ht="36" x14ac:dyDescent="0.25">
      <c r="A71" s="1"/>
      <c r="B71" s="9"/>
      <c r="C71" s="10" t="s">
        <v>244</v>
      </c>
      <c r="D71" s="16" t="s">
        <v>101</v>
      </c>
      <c r="E71" s="11">
        <v>550</v>
      </c>
      <c r="F71" s="11"/>
      <c r="G71" s="11"/>
      <c r="H71" s="11"/>
      <c r="I71" s="11"/>
    </row>
    <row r="72" spans="1:9" ht="15.75" x14ac:dyDescent="0.25">
      <c r="A72" s="1"/>
      <c r="B72" s="3" t="s">
        <v>103</v>
      </c>
      <c r="C72" s="7"/>
      <c r="D72" s="2" t="s">
        <v>102</v>
      </c>
      <c r="E72" s="14">
        <f>E73+E74+E75+E76+E77</f>
        <v>600000</v>
      </c>
      <c r="F72" s="14">
        <v>600000</v>
      </c>
      <c r="G72" s="14">
        <v>600000</v>
      </c>
      <c r="H72" s="14">
        <v>200000</v>
      </c>
      <c r="I72" s="40">
        <f>H72-F72</f>
        <v>-400000</v>
      </c>
    </row>
    <row r="73" spans="1:9" ht="18" x14ac:dyDescent="0.25">
      <c r="A73" s="1"/>
      <c r="B73" s="9"/>
      <c r="C73" s="10" t="s">
        <v>245</v>
      </c>
      <c r="D73" s="16" t="s">
        <v>104</v>
      </c>
      <c r="E73" s="11">
        <v>150000</v>
      </c>
      <c r="F73" s="11"/>
      <c r="G73" s="11"/>
      <c r="H73" s="11"/>
      <c r="I73" s="11"/>
    </row>
    <row r="74" spans="1:9" ht="36" x14ac:dyDescent="0.25">
      <c r="A74" s="1"/>
      <c r="B74" s="9"/>
      <c r="C74" s="10" t="s">
        <v>246</v>
      </c>
      <c r="D74" s="16" t="s">
        <v>105</v>
      </c>
      <c r="E74" s="11">
        <v>120000</v>
      </c>
      <c r="F74" s="11"/>
      <c r="G74" s="11"/>
      <c r="H74" s="11"/>
      <c r="I74" s="11"/>
    </row>
    <row r="75" spans="1:9" ht="18" x14ac:dyDescent="0.25">
      <c r="A75" s="1"/>
      <c r="B75" s="9"/>
      <c r="C75" s="10" t="s">
        <v>247</v>
      </c>
      <c r="D75" s="16" t="s">
        <v>106</v>
      </c>
      <c r="E75" s="11">
        <v>65000</v>
      </c>
      <c r="F75" s="11"/>
      <c r="G75" s="11"/>
      <c r="H75" s="11"/>
      <c r="I75" s="11"/>
    </row>
    <row r="76" spans="1:9" ht="18" x14ac:dyDescent="0.25">
      <c r="A76" s="1"/>
      <c r="B76" s="9"/>
      <c r="C76" s="10" t="s">
        <v>248</v>
      </c>
      <c r="D76" s="16" t="s">
        <v>107</v>
      </c>
      <c r="E76" s="11">
        <v>150000</v>
      </c>
      <c r="F76" s="11"/>
      <c r="G76" s="11"/>
      <c r="H76" s="11"/>
      <c r="I76" s="11"/>
    </row>
    <row r="77" spans="1:9" ht="18" x14ac:dyDescent="0.25">
      <c r="A77" s="1"/>
      <c r="B77" s="9"/>
      <c r="C77" s="10" t="s">
        <v>249</v>
      </c>
      <c r="D77" s="16" t="s">
        <v>108</v>
      </c>
      <c r="E77" s="11">
        <v>115000</v>
      </c>
      <c r="F77" s="11"/>
      <c r="G77" s="11"/>
      <c r="H77" s="11"/>
      <c r="I77" s="11"/>
    </row>
    <row r="78" spans="1:9" ht="15.75" x14ac:dyDescent="0.25">
      <c r="A78" s="1"/>
      <c r="B78" s="3" t="s">
        <v>109</v>
      </c>
      <c r="C78" s="7"/>
      <c r="D78" s="2" t="s">
        <v>110</v>
      </c>
      <c r="E78" s="14">
        <f>E80+E81+E82</f>
        <v>23500000</v>
      </c>
      <c r="F78" s="14">
        <v>23500000</v>
      </c>
      <c r="G78" s="14">
        <v>23500000</v>
      </c>
      <c r="H78" s="14">
        <v>20000000</v>
      </c>
      <c r="I78" s="40">
        <f>H78-F78</f>
        <v>-3500000</v>
      </c>
    </row>
    <row r="79" spans="1:9" ht="18" x14ac:dyDescent="0.25">
      <c r="A79" s="1"/>
      <c r="B79" s="9"/>
      <c r="C79" s="10" t="s">
        <v>114</v>
      </c>
      <c r="D79" s="16" t="s">
        <v>275</v>
      </c>
      <c r="E79" s="11"/>
      <c r="F79" s="11"/>
      <c r="G79" s="11"/>
      <c r="H79" s="11"/>
      <c r="I79" s="11"/>
    </row>
    <row r="80" spans="1:9" ht="18" x14ac:dyDescent="0.25">
      <c r="A80" s="1"/>
      <c r="B80" s="9"/>
      <c r="C80" s="10" t="s">
        <v>115</v>
      </c>
      <c r="D80" s="16" t="s">
        <v>111</v>
      </c>
      <c r="E80" s="11">
        <v>11900000</v>
      </c>
      <c r="F80" s="11"/>
      <c r="G80" s="11"/>
      <c r="H80" s="11"/>
      <c r="I80" s="11"/>
    </row>
    <row r="81" spans="1:9" ht="36" x14ac:dyDescent="0.25">
      <c r="A81" s="1"/>
      <c r="B81" s="9"/>
      <c r="C81" s="10" t="s">
        <v>116</v>
      </c>
      <c r="D81" s="16" t="s">
        <v>112</v>
      </c>
      <c r="E81" s="11">
        <v>10000000</v>
      </c>
      <c r="F81" s="11"/>
      <c r="G81" s="11"/>
      <c r="H81" s="11"/>
      <c r="I81" s="11"/>
    </row>
    <row r="82" spans="1:9" ht="18" x14ac:dyDescent="0.25">
      <c r="A82" s="1"/>
      <c r="B82" s="9"/>
      <c r="C82" s="10" t="s">
        <v>274</v>
      </c>
      <c r="D82" s="16" t="s">
        <v>113</v>
      </c>
      <c r="E82" s="11">
        <v>1600000</v>
      </c>
      <c r="F82" s="11"/>
      <c r="G82" s="11"/>
      <c r="H82" s="11"/>
      <c r="I82" s="11"/>
    </row>
    <row r="83" spans="1:9" ht="36" x14ac:dyDescent="0.25">
      <c r="A83" s="1"/>
      <c r="B83" s="19" t="s">
        <v>117</v>
      </c>
      <c r="C83" s="20"/>
      <c r="D83" s="21" t="s">
        <v>118</v>
      </c>
      <c r="E83" s="22">
        <f>E84+E92+E98+E99+E107+E112+E125+E132+E137+E142</f>
        <v>162130000</v>
      </c>
      <c r="F83" s="22">
        <f>F84+F92+F98+F99+F107+F112+F125+F132+F137+F142</f>
        <v>160852000</v>
      </c>
      <c r="G83" s="22">
        <f>G84+G92+G98+G99+G107+G112+G125+G132+G137+G142</f>
        <v>160852000</v>
      </c>
      <c r="H83" s="22">
        <f>H84+H92+H98+H99+H107+H112+H125+H132+H137+H142</f>
        <v>146352000</v>
      </c>
      <c r="I83" s="22">
        <f>I84+I92+I98+I99+I107+I112+I125+I132+I137+I142</f>
        <v>-14500000</v>
      </c>
    </row>
    <row r="84" spans="1:9" ht="15.75" x14ac:dyDescent="0.25">
      <c r="A84" s="1"/>
      <c r="B84" s="3" t="s">
        <v>120</v>
      </c>
      <c r="C84" s="7"/>
      <c r="D84" s="2" t="s">
        <v>119</v>
      </c>
      <c r="E84" s="14">
        <f>E85+E86+E87+E88+E89+E90+E91</f>
        <v>22430000</v>
      </c>
      <c r="F84" s="14">
        <v>18000000</v>
      </c>
      <c r="G84" s="14">
        <v>18000000</v>
      </c>
      <c r="H84" s="14">
        <v>16000000</v>
      </c>
      <c r="I84" s="40">
        <f>H84-F84</f>
        <v>-2000000</v>
      </c>
    </row>
    <row r="85" spans="1:9" ht="18" x14ac:dyDescent="0.25">
      <c r="A85" s="1"/>
      <c r="B85" s="9"/>
      <c r="C85" s="10" t="s">
        <v>128</v>
      </c>
      <c r="D85" s="16" t="s">
        <v>121</v>
      </c>
      <c r="E85" s="11">
        <v>4025000</v>
      </c>
      <c r="F85" s="11"/>
      <c r="G85" s="11"/>
      <c r="H85" s="11"/>
      <c r="I85" s="11"/>
    </row>
    <row r="86" spans="1:9" ht="18" x14ac:dyDescent="0.25">
      <c r="A86" s="1"/>
      <c r="B86" s="9"/>
      <c r="C86" s="10" t="s">
        <v>128</v>
      </c>
      <c r="D86" s="16" t="s">
        <v>122</v>
      </c>
      <c r="E86" s="11">
        <v>4442000</v>
      </c>
      <c r="F86" s="11"/>
      <c r="G86" s="11"/>
      <c r="H86" s="11"/>
      <c r="I86" s="11"/>
    </row>
    <row r="87" spans="1:9" ht="18" x14ac:dyDescent="0.25">
      <c r="A87" s="1"/>
      <c r="B87" s="9"/>
      <c r="C87" s="10" t="s">
        <v>128</v>
      </c>
      <c r="D87" s="16" t="s">
        <v>123</v>
      </c>
      <c r="E87" s="11">
        <v>151000</v>
      </c>
      <c r="F87" s="11"/>
      <c r="G87" s="11"/>
      <c r="H87" s="11"/>
      <c r="I87" s="11"/>
    </row>
    <row r="88" spans="1:9" ht="18" x14ac:dyDescent="0.25">
      <c r="A88" s="1"/>
      <c r="B88" s="9"/>
      <c r="C88" s="10" t="s">
        <v>136</v>
      </c>
      <c r="D88" s="16" t="s">
        <v>124</v>
      </c>
      <c r="E88" s="11">
        <v>800000</v>
      </c>
      <c r="F88" s="11"/>
      <c r="G88" s="11"/>
      <c r="H88" s="11"/>
      <c r="I88" s="11"/>
    </row>
    <row r="89" spans="1:9" ht="18" x14ac:dyDescent="0.25">
      <c r="A89" s="1"/>
      <c r="B89" s="9"/>
      <c r="C89" s="10" t="s">
        <v>137</v>
      </c>
      <c r="D89" s="16" t="s">
        <v>125</v>
      </c>
      <c r="E89" s="11">
        <v>464400</v>
      </c>
      <c r="F89" s="11"/>
      <c r="G89" s="11"/>
      <c r="H89" s="11"/>
      <c r="I89" s="11"/>
    </row>
    <row r="90" spans="1:9" ht="18" x14ac:dyDescent="0.25">
      <c r="A90" s="1"/>
      <c r="B90" s="9"/>
      <c r="C90" s="10" t="s">
        <v>138</v>
      </c>
      <c r="D90" s="16" t="s">
        <v>126</v>
      </c>
      <c r="E90" s="11">
        <v>12000000</v>
      </c>
      <c r="F90" s="11"/>
      <c r="G90" s="11"/>
      <c r="H90" s="11"/>
      <c r="I90" s="11"/>
    </row>
    <row r="91" spans="1:9" ht="36" x14ac:dyDescent="0.25">
      <c r="A91" s="1"/>
      <c r="B91" s="9"/>
      <c r="C91" s="10" t="s">
        <v>139</v>
      </c>
      <c r="D91" s="16" t="s">
        <v>127</v>
      </c>
      <c r="E91" s="11">
        <v>547600</v>
      </c>
      <c r="F91" s="11"/>
      <c r="G91" s="11"/>
      <c r="H91" s="11"/>
      <c r="I91" s="11"/>
    </row>
    <row r="92" spans="1:9" ht="15.75" x14ac:dyDescent="0.25">
      <c r="A92" s="1"/>
      <c r="B92" s="3" t="s">
        <v>129</v>
      </c>
      <c r="C92" s="7"/>
      <c r="D92" s="2" t="s">
        <v>130</v>
      </c>
      <c r="E92" s="14">
        <f>E93+E94+E95+E96+E97</f>
        <v>10000000</v>
      </c>
      <c r="F92" s="14">
        <v>9730000</v>
      </c>
      <c r="G92" s="14">
        <v>9730000</v>
      </c>
      <c r="H92" s="14">
        <v>9230000</v>
      </c>
      <c r="I92" s="40">
        <f>H92-F92</f>
        <v>-500000</v>
      </c>
    </row>
    <row r="93" spans="1:9" ht="18" x14ac:dyDescent="0.25">
      <c r="A93" s="1"/>
      <c r="B93" s="9"/>
      <c r="C93" s="10" t="s">
        <v>140</v>
      </c>
      <c r="D93" s="16" t="s">
        <v>131</v>
      </c>
      <c r="E93" s="11">
        <v>1200000</v>
      </c>
      <c r="F93" s="11"/>
      <c r="G93" s="11"/>
      <c r="H93" s="11"/>
      <c r="I93" s="11"/>
    </row>
    <row r="94" spans="1:9" ht="18" x14ac:dyDescent="0.25">
      <c r="A94" s="1"/>
      <c r="B94" s="9"/>
      <c r="C94" s="10" t="s">
        <v>141</v>
      </c>
      <c r="D94" s="16" t="s">
        <v>132</v>
      </c>
      <c r="E94" s="11">
        <v>1200000</v>
      </c>
      <c r="F94" s="11"/>
      <c r="G94" s="11"/>
      <c r="H94" s="11"/>
      <c r="I94" s="11"/>
    </row>
    <row r="95" spans="1:9" ht="36" x14ac:dyDescent="0.25">
      <c r="A95" s="1"/>
      <c r="B95" s="9"/>
      <c r="C95" s="10" t="s">
        <v>142</v>
      </c>
      <c r="D95" s="16" t="s">
        <v>133</v>
      </c>
      <c r="E95" s="11">
        <v>7144200</v>
      </c>
      <c r="F95" s="11"/>
      <c r="G95" s="11"/>
      <c r="H95" s="11"/>
      <c r="I95" s="11"/>
    </row>
    <row r="96" spans="1:9" ht="36" x14ac:dyDescent="0.25">
      <c r="A96" s="1"/>
      <c r="B96" s="9"/>
      <c r="C96" s="10" t="s">
        <v>143</v>
      </c>
      <c r="D96" s="16" t="s">
        <v>134</v>
      </c>
      <c r="E96" s="11">
        <v>251800</v>
      </c>
      <c r="F96" s="11"/>
      <c r="G96" s="11"/>
      <c r="H96" s="11"/>
      <c r="I96" s="11"/>
    </row>
    <row r="97" spans="1:9" ht="36" x14ac:dyDescent="0.25">
      <c r="A97" s="1"/>
      <c r="B97" s="9"/>
      <c r="C97" s="10" t="s">
        <v>144</v>
      </c>
      <c r="D97" s="16" t="s">
        <v>135</v>
      </c>
      <c r="E97" s="11">
        <v>204000</v>
      </c>
      <c r="F97" s="11"/>
      <c r="G97" s="11"/>
      <c r="H97" s="11"/>
      <c r="I97" s="11"/>
    </row>
    <row r="98" spans="1:9" ht="15.75" x14ac:dyDescent="0.25">
      <c r="A98" s="1"/>
      <c r="B98" s="3" t="s">
        <v>145</v>
      </c>
      <c r="C98" s="7"/>
      <c r="D98" s="2" t="s">
        <v>146</v>
      </c>
      <c r="E98" s="14">
        <v>2500000</v>
      </c>
      <c r="F98" s="14">
        <v>2000000</v>
      </c>
      <c r="G98" s="14">
        <v>2000000</v>
      </c>
      <c r="H98" s="14">
        <v>1700000</v>
      </c>
      <c r="I98" s="40">
        <f>H98-F98</f>
        <v>-300000</v>
      </c>
    </row>
    <row r="99" spans="1:9" ht="15.75" x14ac:dyDescent="0.25">
      <c r="A99" s="1"/>
      <c r="B99" s="3" t="s">
        <v>148</v>
      </c>
      <c r="C99" s="7"/>
      <c r="D99" s="2" t="s">
        <v>147</v>
      </c>
      <c r="E99" s="14">
        <f>E100+E101+E102+E103+E104+E105+E106</f>
        <v>34000000</v>
      </c>
      <c r="F99" s="14">
        <v>33000000</v>
      </c>
      <c r="G99" s="14">
        <v>33000000</v>
      </c>
      <c r="H99" s="14">
        <v>32000000</v>
      </c>
      <c r="I99" s="40">
        <f>H99-F99</f>
        <v>-1000000</v>
      </c>
    </row>
    <row r="100" spans="1:9" ht="18" x14ac:dyDescent="0.25">
      <c r="A100" s="1"/>
      <c r="B100" s="9"/>
      <c r="C100" s="10" t="s">
        <v>161</v>
      </c>
      <c r="D100" s="16" t="s">
        <v>149</v>
      </c>
      <c r="E100" s="11">
        <v>12600000</v>
      </c>
      <c r="F100" s="11"/>
      <c r="G100" s="11"/>
      <c r="H100" s="11"/>
      <c r="I100" s="11"/>
    </row>
    <row r="101" spans="1:9" ht="18" x14ac:dyDescent="0.25">
      <c r="A101" s="1"/>
      <c r="B101" s="9"/>
      <c r="C101" s="10" t="s">
        <v>162</v>
      </c>
      <c r="D101" s="16" t="s">
        <v>150</v>
      </c>
      <c r="E101" s="11">
        <v>164000</v>
      </c>
      <c r="F101" s="11"/>
      <c r="G101" s="11"/>
      <c r="H101" s="11"/>
      <c r="I101" s="11"/>
    </row>
    <row r="102" spans="1:9" ht="36" x14ac:dyDescent="0.25">
      <c r="A102" s="1"/>
      <c r="B102" s="9"/>
      <c r="C102" s="10" t="s">
        <v>163</v>
      </c>
      <c r="D102" s="16" t="s">
        <v>151</v>
      </c>
      <c r="E102" s="11">
        <v>19150000</v>
      </c>
      <c r="F102" s="11"/>
      <c r="G102" s="11"/>
      <c r="H102" s="11"/>
      <c r="I102" s="11"/>
    </row>
    <row r="103" spans="1:9" ht="18" x14ac:dyDescent="0.25">
      <c r="A103" s="1"/>
      <c r="B103" s="9"/>
      <c r="C103" s="10" t="s">
        <v>164</v>
      </c>
      <c r="D103" s="16" t="s">
        <v>152</v>
      </c>
      <c r="E103" s="11">
        <v>700000</v>
      </c>
      <c r="F103" s="11"/>
      <c r="G103" s="11"/>
      <c r="H103" s="11"/>
      <c r="I103" s="11"/>
    </row>
    <row r="104" spans="1:9" ht="36" x14ac:dyDescent="0.25">
      <c r="A104" s="1"/>
      <c r="B104" s="9"/>
      <c r="C104" s="10" t="s">
        <v>165</v>
      </c>
      <c r="D104" s="16" t="s">
        <v>153</v>
      </c>
      <c r="E104" s="11">
        <v>1000000</v>
      </c>
      <c r="F104" s="11"/>
      <c r="G104" s="11"/>
      <c r="H104" s="11"/>
      <c r="I104" s="11"/>
    </row>
    <row r="105" spans="1:9" ht="36" x14ac:dyDescent="0.25">
      <c r="A105" s="1"/>
      <c r="B105" s="9"/>
      <c r="C105" s="10" t="s">
        <v>166</v>
      </c>
      <c r="D105" s="16" t="s">
        <v>154</v>
      </c>
      <c r="E105" s="11">
        <v>350000</v>
      </c>
      <c r="F105" s="11"/>
      <c r="G105" s="11"/>
      <c r="H105" s="11"/>
      <c r="I105" s="11"/>
    </row>
    <row r="106" spans="1:9" ht="18" x14ac:dyDescent="0.25">
      <c r="A106" s="1"/>
      <c r="B106" s="9"/>
      <c r="C106" s="10" t="s">
        <v>167</v>
      </c>
      <c r="D106" s="16" t="s">
        <v>155</v>
      </c>
      <c r="E106" s="11">
        <v>36000</v>
      </c>
      <c r="F106" s="11"/>
      <c r="G106" s="11"/>
      <c r="H106" s="11"/>
      <c r="I106" s="11"/>
    </row>
    <row r="107" spans="1:9" ht="15.75" x14ac:dyDescent="0.25">
      <c r="A107" s="1"/>
      <c r="B107" s="3" t="s">
        <v>156</v>
      </c>
      <c r="C107" s="7"/>
      <c r="D107" s="2" t="s">
        <v>157</v>
      </c>
      <c r="E107" s="14">
        <f>E108+E109+E110+E111</f>
        <v>3300000</v>
      </c>
      <c r="F107" s="14">
        <v>2800000</v>
      </c>
      <c r="G107" s="14">
        <v>2800000</v>
      </c>
      <c r="H107" s="14">
        <v>2000000</v>
      </c>
      <c r="I107" s="40">
        <f>H107-F107</f>
        <v>-800000</v>
      </c>
    </row>
    <row r="108" spans="1:9" ht="36" x14ac:dyDescent="0.25">
      <c r="A108" s="1"/>
      <c r="B108" s="9"/>
      <c r="C108" s="10" t="s">
        <v>168</v>
      </c>
      <c r="D108" s="16" t="s">
        <v>158</v>
      </c>
      <c r="E108" s="11">
        <v>1812000</v>
      </c>
      <c r="F108" s="11"/>
      <c r="G108" s="11"/>
      <c r="H108" s="11"/>
      <c r="I108" s="11"/>
    </row>
    <row r="109" spans="1:9" ht="36" x14ac:dyDescent="0.25">
      <c r="A109" s="1"/>
      <c r="B109" s="9"/>
      <c r="C109" s="10" t="s">
        <v>169</v>
      </c>
      <c r="D109" s="16" t="s">
        <v>159</v>
      </c>
      <c r="E109" s="11">
        <v>500000</v>
      </c>
      <c r="F109" s="11"/>
      <c r="G109" s="11"/>
      <c r="H109" s="11"/>
      <c r="I109" s="11"/>
    </row>
    <row r="110" spans="1:9" ht="18" x14ac:dyDescent="0.25">
      <c r="A110" s="1"/>
      <c r="B110" s="9"/>
      <c r="C110" s="10" t="s">
        <v>170</v>
      </c>
      <c r="D110" s="16" t="s">
        <v>160</v>
      </c>
      <c r="E110" s="11">
        <v>702000</v>
      </c>
      <c r="F110" s="11"/>
      <c r="G110" s="11"/>
      <c r="H110" s="11"/>
      <c r="I110" s="11"/>
    </row>
    <row r="111" spans="1:9" ht="36" x14ac:dyDescent="0.25">
      <c r="A111" s="1"/>
      <c r="B111" s="9"/>
      <c r="C111" s="10" t="s">
        <v>171</v>
      </c>
      <c r="D111" s="16" t="s">
        <v>135</v>
      </c>
      <c r="E111" s="11">
        <v>286000</v>
      </c>
      <c r="F111" s="11"/>
      <c r="G111" s="11"/>
      <c r="H111" s="11"/>
      <c r="I111" s="11"/>
    </row>
    <row r="112" spans="1:9" ht="30" x14ac:dyDescent="0.25">
      <c r="A112" s="1"/>
      <c r="B112" s="3" t="s">
        <v>172</v>
      </c>
      <c r="C112" s="7"/>
      <c r="D112" s="2" t="s">
        <v>173</v>
      </c>
      <c r="E112" s="14">
        <f>E113+E114+E115+E116+E117+E118+E119+E120+E121+E122+E123+E124</f>
        <v>7900000</v>
      </c>
      <c r="F112" s="14">
        <v>7900000</v>
      </c>
      <c r="G112" s="14">
        <v>7900000</v>
      </c>
      <c r="H112" s="14">
        <v>6000000</v>
      </c>
      <c r="I112" s="40">
        <f>H112-F112</f>
        <v>-1900000</v>
      </c>
    </row>
    <row r="113" spans="1:9" ht="36" x14ac:dyDescent="0.25">
      <c r="B113" s="9"/>
      <c r="C113" s="10" t="s">
        <v>186</v>
      </c>
      <c r="D113" s="16" t="s">
        <v>174</v>
      </c>
      <c r="E113" s="11">
        <v>100000</v>
      </c>
      <c r="F113" s="11"/>
      <c r="G113" s="11"/>
      <c r="H113" s="11"/>
      <c r="I113" s="11"/>
    </row>
    <row r="114" spans="1:9" ht="54" x14ac:dyDescent="0.25">
      <c r="B114" s="9"/>
      <c r="C114" s="10" t="s">
        <v>187</v>
      </c>
      <c r="D114" s="16" t="s">
        <v>175</v>
      </c>
      <c r="E114" s="11">
        <v>280000</v>
      </c>
      <c r="F114" s="11"/>
      <c r="G114" s="11"/>
      <c r="H114" s="11"/>
      <c r="I114" s="11"/>
    </row>
    <row r="115" spans="1:9" ht="54" x14ac:dyDescent="0.25">
      <c r="B115" s="9"/>
      <c r="C115" s="10" t="s">
        <v>188</v>
      </c>
      <c r="D115" s="16" t="s">
        <v>176</v>
      </c>
      <c r="E115" s="11">
        <v>200000</v>
      </c>
      <c r="F115" s="11"/>
      <c r="G115" s="11"/>
      <c r="H115" s="11"/>
      <c r="I115" s="11"/>
    </row>
    <row r="116" spans="1:9" ht="36" x14ac:dyDescent="0.25">
      <c r="B116" s="9"/>
      <c r="C116" s="10" t="s">
        <v>189</v>
      </c>
      <c r="D116" s="16" t="s">
        <v>177</v>
      </c>
      <c r="E116" s="11">
        <v>4000000</v>
      </c>
      <c r="F116" s="11"/>
      <c r="G116" s="11"/>
      <c r="H116" s="11"/>
      <c r="I116" s="11"/>
    </row>
    <row r="117" spans="1:9" ht="36" x14ac:dyDescent="0.25">
      <c r="B117" s="9"/>
      <c r="C117" s="10" t="s">
        <v>190</v>
      </c>
      <c r="D117" s="16" t="s">
        <v>178</v>
      </c>
      <c r="E117" s="11">
        <v>350000</v>
      </c>
      <c r="F117" s="11"/>
      <c r="G117" s="11"/>
      <c r="H117" s="11"/>
      <c r="I117" s="11"/>
    </row>
    <row r="118" spans="1:9" ht="36" x14ac:dyDescent="0.25">
      <c r="B118" s="9"/>
      <c r="C118" s="10" t="s">
        <v>191</v>
      </c>
      <c r="D118" s="16" t="s">
        <v>179</v>
      </c>
      <c r="E118" s="11">
        <v>65000</v>
      </c>
      <c r="F118" s="11"/>
      <c r="G118" s="11"/>
      <c r="H118" s="11"/>
      <c r="I118" s="11"/>
    </row>
    <row r="119" spans="1:9" ht="54" x14ac:dyDescent="0.25">
      <c r="B119" s="9"/>
      <c r="C119" s="10" t="s">
        <v>192</v>
      </c>
      <c r="D119" s="16" t="s">
        <v>180</v>
      </c>
      <c r="E119" s="11">
        <v>55000</v>
      </c>
      <c r="F119" s="11"/>
      <c r="G119" s="11"/>
      <c r="H119" s="11"/>
      <c r="I119" s="11"/>
    </row>
    <row r="120" spans="1:9" ht="36" x14ac:dyDescent="0.25">
      <c r="B120" s="9"/>
      <c r="C120" s="10" t="s">
        <v>193</v>
      </c>
      <c r="D120" s="16" t="s">
        <v>181</v>
      </c>
      <c r="E120" s="11">
        <v>370000</v>
      </c>
      <c r="F120" s="11"/>
      <c r="G120" s="11"/>
      <c r="H120" s="11"/>
      <c r="I120" s="11"/>
    </row>
    <row r="121" spans="1:9" ht="36" x14ac:dyDescent="0.25">
      <c r="B121" s="9"/>
      <c r="C121" s="10" t="s">
        <v>194</v>
      </c>
      <c r="D121" s="16" t="s">
        <v>182</v>
      </c>
      <c r="E121" s="11">
        <v>540000</v>
      </c>
      <c r="F121" s="11"/>
      <c r="G121" s="11"/>
      <c r="H121" s="11"/>
      <c r="I121" s="11"/>
    </row>
    <row r="122" spans="1:9" ht="36" x14ac:dyDescent="0.25">
      <c r="B122" s="9"/>
      <c r="C122" s="10" t="s">
        <v>195</v>
      </c>
      <c r="D122" s="16" t="s">
        <v>183</v>
      </c>
      <c r="E122" s="11">
        <v>230000</v>
      </c>
      <c r="F122" s="11"/>
      <c r="G122" s="11"/>
      <c r="H122" s="11"/>
      <c r="I122" s="11"/>
    </row>
    <row r="123" spans="1:9" ht="36" x14ac:dyDescent="0.25">
      <c r="B123" s="9"/>
      <c r="C123" s="10" t="s">
        <v>196</v>
      </c>
      <c r="D123" s="16" t="s">
        <v>184</v>
      </c>
      <c r="E123" s="11">
        <v>1458000</v>
      </c>
      <c r="F123" s="11"/>
      <c r="G123" s="11"/>
      <c r="H123" s="11"/>
      <c r="I123" s="11"/>
    </row>
    <row r="124" spans="1:9" s="13" customFormat="1" ht="36" x14ac:dyDescent="0.25">
      <c r="A124" s="8"/>
      <c r="B124" s="9"/>
      <c r="C124" s="10" t="s">
        <v>197</v>
      </c>
      <c r="D124" s="16" t="s">
        <v>185</v>
      </c>
      <c r="E124" s="11">
        <v>252000</v>
      </c>
      <c r="F124" s="11"/>
      <c r="G124" s="11"/>
      <c r="H124" s="11"/>
      <c r="I124" s="11"/>
    </row>
    <row r="125" spans="1:9" ht="30" x14ac:dyDescent="0.25">
      <c r="B125" s="3" t="s">
        <v>198</v>
      </c>
      <c r="C125" s="7"/>
      <c r="D125" s="2" t="s">
        <v>3</v>
      </c>
      <c r="E125" s="14">
        <f>E126+E127+E128+E129+E130+E131</f>
        <v>34300000</v>
      </c>
      <c r="F125" s="14">
        <v>37422000</v>
      </c>
      <c r="G125" s="14">
        <v>37422000</v>
      </c>
      <c r="H125" s="14">
        <v>32422000</v>
      </c>
      <c r="I125" s="40">
        <f>H125-F125</f>
        <v>-5000000</v>
      </c>
    </row>
    <row r="126" spans="1:9" ht="36" x14ac:dyDescent="0.25">
      <c r="B126" s="9"/>
      <c r="C126" s="10" t="s">
        <v>211</v>
      </c>
      <c r="D126" s="16" t="s">
        <v>199</v>
      </c>
      <c r="E126" s="11">
        <v>724600</v>
      </c>
      <c r="F126" s="11"/>
      <c r="G126" s="11"/>
      <c r="H126" s="11"/>
      <c r="I126" s="11"/>
    </row>
    <row r="127" spans="1:9" ht="18" x14ac:dyDescent="0.25">
      <c r="B127" s="9"/>
      <c r="C127" s="10" t="s">
        <v>212</v>
      </c>
      <c r="D127" s="16" t="s">
        <v>200</v>
      </c>
      <c r="E127" s="11">
        <v>8923200</v>
      </c>
      <c r="F127" s="11"/>
      <c r="G127" s="11"/>
      <c r="H127" s="11"/>
      <c r="I127" s="11"/>
    </row>
    <row r="128" spans="1:9" ht="90" x14ac:dyDescent="0.25">
      <c r="B128" s="9"/>
      <c r="C128" s="10" t="s">
        <v>213</v>
      </c>
      <c r="D128" s="16" t="s">
        <v>201</v>
      </c>
      <c r="E128" s="11">
        <v>444200</v>
      </c>
      <c r="F128" s="11"/>
      <c r="G128" s="11"/>
      <c r="H128" s="11"/>
      <c r="I128" s="11"/>
    </row>
    <row r="129" spans="1:9" s="13" customFormat="1" ht="72" x14ac:dyDescent="0.25">
      <c r="A129" s="8"/>
      <c r="B129" s="9"/>
      <c r="C129" s="10" t="s">
        <v>214</v>
      </c>
      <c r="D129" s="16" t="s">
        <v>202</v>
      </c>
      <c r="E129" s="11">
        <v>400000</v>
      </c>
      <c r="F129" s="11"/>
      <c r="G129" s="11"/>
      <c r="H129" s="11"/>
      <c r="I129" s="11"/>
    </row>
    <row r="130" spans="1:9" ht="54" x14ac:dyDescent="0.25">
      <c r="B130" s="9"/>
      <c r="C130" s="10" t="s">
        <v>215</v>
      </c>
      <c r="D130" s="16" t="s">
        <v>203</v>
      </c>
      <c r="E130" s="11">
        <v>8000</v>
      </c>
      <c r="F130" s="11"/>
      <c r="G130" s="11"/>
      <c r="H130" s="11"/>
      <c r="I130" s="11"/>
    </row>
    <row r="131" spans="1:9" s="13" customFormat="1" ht="18" x14ac:dyDescent="0.25">
      <c r="A131" s="8"/>
      <c r="B131" s="9"/>
      <c r="C131" s="10" t="s">
        <v>216</v>
      </c>
      <c r="D131" s="16" t="s">
        <v>204</v>
      </c>
      <c r="E131" s="11">
        <v>23800000</v>
      </c>
      <c r="F131" s="11"/>
      <c r="G131" s="11"/>
      <c r="H131" s="11"/>
      <c r="I131" s="11"/>
    </row>
    <row r="132" spans="1:9" s="13" customFormat="1" ht="15.75" x14ac:dyDescent="0.25">
      <c r="A132" s="23"/>
      <c r="B132" s="3" t="s">
        <v>206</v>
      </c>
      <c r="C132" s="7"/>
      <c r="D132" s="2" t="s">
        <v>205</v>
      </c>
      <c r="E132" s="14">
        <f>E133+E134+E135+E136</f>
        <v>26500000</v>
      </c>
      <c r="F132" s="14">
        <v>26000000</v>
      </c>
      <c r="G132" s="14">
        <v>26000000</v>
      </c>
      <c r="H132" s="14">
        <v>26000000</v>
      </c>
      <c r="I132" s="18">
        <f>H132-F132</f>
        <v>0</v>
      </c>
    </row>
    <row r="133" spans="1:9" s="13" customFormat="1" ht="90" x14ac:dyDescent="0.25">
      <c r="A133" s="23"/>
      <c r="B133" s="9"/>
      <c r="C133" s="10" t="s">
        <v>217</v>
      </c>
      <c r="D133" s="16" t="s">
        <v>207</v>
      </c>
      <c r="E133" s="11">
        <v>20265200</v>
      </c>
      <c r="F133" s="11"/>
      <c r="G133" s="11"/>
      <c r="H133" s="11"/>
      <c r="I133" s="11"/>
    </row>
    <row r="134" spans="1:9" s="13" customFormat="1" ht="36" x14ac:dyDescent="0.25">
      <c r="A134" s="23"/>
      <c r="B134" s="9"/>
      <c r="C134" s="10" t="s">
        <v>218</v>
      </c>
      <c r="D134" s="16" t="s">
        <v>208</v>
      </c>
      <c r="E134" s="11">
        <v>3675600</v>
      </c>
      <c r="F134" s="11"/>
      <c r="G134" s="11"/>
      <c r="H134" s="11"/>
      <c r="I134" s="11"/>
    </row>
    <row r="135" spans="1:9" s="13" customFormat="1" ht="36" x14ac:dyDescent="0.25">
      <c r="A135" s="23"/>
      <c r="B135" s="9"/>
      <c r="C135" s="10" t="s">
        <v>219</v>
      </c>
      <c r="D135" s="16" t="s">
        <v>209</v>
      </c>
      <c r="E135" s="11">
        <v>213200</v>
      </c>
      <c r="F135" s="11"/>
      <c r="G135" s="11"/>
      <c r="H135" s="12"/>
      <c r="I135" s="11"/>
    </row>
    <row r="136" spans="1:9" s="13" customFormat="1" ht="54" x14ac:dyDescent="0.25">
      <c r="A136" s="23"/>
      <c r="B136" s="9"/>
      <c r="C136" s="10" t="s">
        <v>220</v>
      </c>
      <c r="D136" s="16" t="s">
        <v>210</v>
      </c>
      <c r="E136" s="11">
        <v>2346000</v>
      </c>
      <c r="F136" s="11"/>
      <c r="G136" s="11"/>
      <c r="H136" s="12"/>
      <c r="I136" s="11"/>
    </row>
    <row r="137" spans="1:9" s="13" customFormat="1" ht="15.75" x14ac:dyDescent="0.25">
      <c r="A137" s="23"/>
      <c r="B137" s="3" t="s">
        <v>222</v>
      </c>
      <c r="C137" s="7"/>
      <c r="D137" s="2" t="s">
        <v>221</v>
      </c>
      <c r="E137" s="14">
        <f>E138+E139+E140+E141</f>
        <v>20000000</v>
      </c>
      <c r="F137" s="14">
        <v>23000000</v>
      </c>
      <c r="G137" s="14">
        <v>23000000</v>
      </c>
      <c r="H137" s="14">
        <v>20000000</v>
      </c>
      <c r="I137" s="40">
        <f>H137-F137</f>
        <v>-3000000</v>
      </c>
    </row>
    <row r="138" spans="1:9" s="13" customFormat="1" ht="72" x14ac:dyDescent="0.25">
      <c r="A138" s="23"/>
      <c r="B138" s="9"/>
      <c r="C138" s="10" t="s">
        <v>227</v>
      </c>
      <c r="D138" s="16" t="s">
        <v>223</v>
      </c>
      <c r="E138" s="12">
        <v>19665000</v>
      </c>
      <c r="F138" s="12"/>
      <c r="G138" s="12"/>
      <c r="H138" s="12"/>
      <c r="I138" s="12"/>
    </row>
    <row r="139" spans="1:9" s="13" customFormat="1" ht="72" x14ac:dyDescent="0.25">
      <c r="A139" s="23"/>
      <c r="B139" s="9"/>
      <c r="C139" s="10" t="s">
        <v>228</v>
      </c>
      <c r="D139" s="16" t="s">
        <v>224</v>
      </c>
      <c r="E139" s="12">
        <v>310000</v>
      </c>
      <c r="F139" s="12"/>
      <c r="G139" s="12"/>
      <c r="H139" s="12"/>
      <c r="I139" s="12"/>
    </row>
    <row r="140" spans="1:9" s="13" customFormat="1" ht="36" x14ac:dyDescent="0.25">
      <c r="A140" s="23"/>
      <c r="B140" s="9"/>
      <c r="C140" s="10" t="s">
        <v>229</v>
      </c>
      <c r="D140" s="16" t="s">
        <v>225</v>
      </c>
      <c r="E140" s="12">
        <v>5000</v>
      </c>
      <c r="F140" s="12"/>
      <c r="G140" s="12"/>
      <c r="H140" s="11"/>
      <c r="I140" s="12"/>
    </row>
    <row r="141" spans="1:9" s="13" customFormat="1" ht="18" x14ac:dyDescent="0.25">
      <c r="A141" s="23"/>
      <c r="B141" s="9"/>
      <c r="C141" s="10" t="s">
        <v>230</v>
      </c>
      <c r="D141" s="16" t="s">
        <v>226</v>
      </c>
      <c r="E141" s="12">
        <v>20000</v>
      </c>
      <c r="F141" s="12"/>
      <c r="G141" s="12"/>
      <c r="H141" s="11"/>
      <c r="I141" s="12"/>
    </row>
    <row r="142" spans="1:9" s="13" customFormat="1" ht="15.75" x14ac:dyDescent="0.25">
      <c r="A142" s="23"/>
      <c r="B142" s="3" t="s">
        <v>234</v>
      </c>
      <c r="C142" s="7"/>
      <c r="D142" s="2" t="s">
        <v>231</v>
      </c>
      <c r="E142" s="14">
        <f>E143+E144</f>
        <v>1200000</v>
      </c>
      <c r="F142" s="14">
        <v>1000000</v>
      </c>
      <c r="G142" s="14">
        <v>1000000</v>
      </c>
      <c r="H142" s="14">
        <v>1000000</v>
      </c>
      <c r="I142" s="18">
        <f>H142-F142</f>
        <v>0</v>
      </c>
    </row>
    <row r="143" spans="1:9" s="13" customFormat="1" ht="36" x14ac:dyDescent="0.25">
      <c r="A143" s="23"/>
      <c r="B143" s="9"/>
      <c r="C143" s="10" t="s">
        <v>235</v>
      </c>
      <c r="D143" s="16" t="s">
        <v>232</v>
      </c>
      <c r="E143" s="11">
        <v>1000000</v>
      </c>
      <c r="F143" s="11"/>
      <c r="G143" s="11"/>
      <c r="H143" s="12"/>
      <c r="I143" s="12"/>
    </row>
    <row r="144" spans="1:9" s="13" customFormat="1" ht="36" x14ac:dyDescent="0.25">
      <c r="A144" s="23"/>
      <c r="B144" s="9"/>
      <c r="C144" s="10" t="s">
        <v>236</v>
      </c>
      <c r="D144" s="16" t="s">
        <v>233</v>
      </c>
      <c r="E144" s="11">
        <v>200000</v>
      </c>
      <c r="F144" s="11"/>
      <c r="G144" s="11"/>
      <c r="H144" s="11"/>
      <c r="I144" s="12"/>
    </row>
    <row r="145" spans="1:9" s="13" customFormat="1" ht="18" x14ac:dyDescent="0.25">
      <c r="A145" s="23"/>
      <c r="B145" s="19" t="s">
        <v>237</v>
      </c>
      <c r="C145" s="20"/>
      <c r="D145" s="21" t="s">
        <v>238</v>
      </c>
      <c r="E145" s="22">
        <v>1000000</v>
      </c>
      <c r="F145" s="22">
        <v>1000000</v>
      </c>
      <c r="G145" s="22">
        <v>1000000</v>
      </c>
      <c r="H145" s="22">
        <v>1000000</v>
      </c>
      <c r="I145" s="22">
        <f>H145-F145</f>
        <v>0</v>
      </c>
    </row>
  </sheetData>
  <mergeCells count="9">
    <mergeCell ref="I4:I6"/>
    <mergeCell ref="H4:H6"/>
    <mergeCell ref="E4:E6"/>
    <mergeCell ref="F4:F6"/>
    <mergeCell ref="G4:G6"/>
    <mergeCell ref="A4:A6"/>
    <mergeCell ref="B4:B6"/>
    <mergeCell ref="C4:C6"/>
    <mergeCell ref="D4:D6"/>
  </mergeCells>
  <printOptions horizontalCentered="1"/>
  <pageMargins left="0.11811023622047245" right="0.11811023622047245" top="0.15748031496062992" bottom="0.15748031496062992" header="0" footer="0"/>
  <pageSetup paperSize="9" scale="7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 3(დაფინანსება)</vt:lpstr>
      <vt:lpstr>'Danarti 3(დაფინანსება)'!Print_Area</vt:lpstr>
      <vt:lpstr>'Danarti 3(დაფინანსება)'!Print_Titles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2015-11-24T15:14:35Z</cp:lastPrinted>
  <dcterms:created xsi:type="dcterms:W3CDTF">2015-11-13T09:57:34Z</dcterms:created>
  <dcterms:modified xsi:type="dcterms:W3CDTF">2016-11-08T15:32:05Z</dcterms:modified>
</cp:coreProperties>
</file>